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van\Downloads\"/>
    </mc:Choice>
  </mc:AlternateContent>
  <xr:revisionPtr revIDLastSave="0" documentId="13_ncr:1_{F509BEDB-0B3E-429C-B424-B4D28F6578BD}" xr6:coauthVersionLast="47" xr6:coauthVersionMax="47" xr10:uidLastSave="{00000000-0000-0000-0000-000000000000}"/>
  <bookViews>
    <workbookView xWindow="-110" yWindow="-110" windowWidth="25820" windowHeight="15500" activeTab="4" xr2:uid="{EABDD212-9EBF-45BC-9E85-A4BC827B7770}"/>
  </bookViews>
  <sheets>
    <sheet name="groepsfase" sheetId="1" r:id="rId1"/>
    <sheet name="finalerondes" sheetId="2" r:id="rId2"/>
    <sheet name="bonusvragen" sheetId="3" r:id="rId3"/>
    <sheet name="EINDSTAND" sheetId="4" r:id="rId4"/>
    <sheet name="PRIJZEN" sheetId="6" r:id="rId5"/>
    <sheet name="Blad1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6" l="1"/>
  <c r="F22" i="6" s="1"/>
  <c r="F21" i="6"/>
  <c r="F9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3" i="4"/>
  <c r="D6" i="4"/>
  <c r="D8" i="4"/>
  <c r="D10" i="4"/>
  <c r="D11" i="4"/>
  <c r="D14" i="4"/>
  <c r="D16" i="4"/>
  <c r="D18" i="4"/>
  <c r="D19" i="4"/>
  <c r="D22" i="4"/>
  <c r="D24" i="4"/>
  <c r="D26" i="4"/>
  <c r="D27" i="4"/>
  <c r="D30" i="4"/>
  <c r="D32" i="4"/>
  <c r="D34" i="4"/>
  <c r="D35" i="4"/>
  <c r="D38" i="4"/>
  <c r="D40" i="4"/>
  <c r="D42" i="4"/>
  <c r="D43" i="4"/>
  <c r="D46" i="4"/>
  <c r="D48" i="4"/>
  <c r="D50" i="4"/>
  <c r="D51" i="4"/>
  <c r="D54" i="4"/>
  <c r="D56" i="4"/>
  <c r="D3" i="4"/>
  <c r="M4" i="3"/>
  <c r="D4" i="4" s="1"/>
  <c r="M5" i="3"/>
  <c r="D5" i="4" s="1"/>
  <c r="M6" i="3"/>
  <c r="M7" i="3"/>
  <c r="D7" i="4" s="1"/>
  <c r="M8" i="3"/>
  <c r="M9" i="3"/>
  <c r="D9" i="4" s="1"/>
  <c r="M10" i="3"/>
  <c r="M11" i="3"/>
  <c r="M12" i="3"/>
  <c r="D12" i="4" s="1"/>
  <c r="M13" i="3"/>
  <c r="D13" i="4" s="1"/>
  <c r="M14" i="3"/>
  <c r="M15" i="3"/>
  <c r="D15" i="4" s="1"/>
  <c r="M16" i="3"/>
  <c r="M17" i="3"/>
  <c r="D17" i="4" s="1"/>
  <c r="M18" i="3"/>
  <c r="M19" i="3"/>
  <c r="M20" i="3"/>
  <c r="D20" i="4" s="1"/>
  <c r="M21" i="3"/>
  <c r="D21" i="4" s="1"/>
  <c r="M22" i="3"/>
  <c r="M23" i="3"/>
  <c r="D23" i="4" s="1"/>
  <c r="M24" i="3"/>
  <c r="M25" i="3"/>
  <c r="D25" i="4" s="1"/>
  <c r="M26" i="3"/>
  <c r="M27" i="3"/>
  <c r="M28" i="3"/>
  <c r="D28" i="4" s="1"/>
  <c r="M29" i="3"/>
  <c r="D29" i="4" s="1"/>
  <c r="M30" i="3"/>
  <c r="M31" i="3"/>
  <c r="D31" i="4" s="1"/>
  <c r="M32" i="3"/>
  <c r="M33" i="3"/>
  <c r="D33" i="4" s="1"/>
  <c r="M34" i="3"/>
  <c r="M35" i="3"/>
  <c r="M36" i="3"/>
  <c r="D36" i="4" s="1"/>
  <c r="M37" i="3"/>
  <c r="D37" i="4" s="1"/>
  <c r="M38" i="3"/>
  <c r="M39" i="3"/>
  <c r="D39" i="4" s="1"/>
  <c r="M40" i="3"/>
  <c r="M41" i="3"/>
  <c r="D41" i="4" s="1"/>
  <c r="M42" i="3"/>
  <c r="M43" i="3"/>
  <c r="M44" i="3"/>
  <c r="D44" i="4" s="1"/>
  <c r="M45" i="3"/>
  <c r="D45" i="4" s="1"/>
  <c r="M46" i="3"/>
  <c r="M47" i="3"/>
  <c r="D47" i="4" s="1"/>
  <c r="M48" i="3"/>
  <c r="M49" i="3"/>
  <c r="D49" i="4" s="1"/>
  <c r="M50" i="3"/>
  <c r="M51" i="3"/>
  <c r="M52" i="3"/>
  <c r="D52" i="4" s="1"/>
  <c r="M53" i="3"/>
  <c r="D53" i="4" s="1"/>
  <c r="M54" i="3"/>
  <c r="M55" i="3"/>
  <c r="D55" i="4" s="1"/>
  <c r="M56" i="3"/>
  <c r="M57" i="3"/>
  <c r="D57" i="4" s="1"/>
  <c r="M3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3" i="2"/>
  <c r="S6" i="2"/>
  <c r="S7" i="2"/>
  <c r="U7" i="2" s="1"/>
  <c r="S11" i="2"/>
  <c r="S14" i="2"/>
  <c r="S15" i="2"/>
  <c r="S19" i="2"/>
  <c r="S22" i="2"/>
  <c r="S26" i="2"/>
  <c r="S27" i="2"/>
  <c r="S31" i="2"/>
  <c r="S34" i="2"/>
  <c r="S38" i="2"/>
  <c r="S39" i="2"/>
  <c r="S43" i="2"/>
  <c r="S57" i="2"/>
  <c r="AO4" i="1"/>
  <c r="S4" i="2" s="1"/>
  <c r="AO5" i="1"/>
  <c r="S5" i="2" s="1"/>
  <c r="AO6" i="1"/>
  <c r="AO7" i="1"/>
  <c r="AO8" i="1"/>
  <c r="S8" i="2" s="1"/>
  <c r="AO9" i="1"/>
  <c r="S9" i="2" s="1"/>
  <c r="AO10" i="1"/>
  <c r="S10" i="2" s="1"/>
  <c r="AO11" i="1"/>
  <c r="AO12" i="1"/>
  <c r="S12" i="2" s="1"/>
  <c r="AO13" i="1"/>
  <c r="S13" i="2" s="1"/>
  <c r="AO14" i="1"/>
  <c r="AO15" i="1"/>
  <c r="AO16" i="1"/>
  <c r="S16" i="2" s="1"/>
  <c r="AO17" i="1"/>
  <c r="S17" i="2" s="1"/>
  <c r="AO18" i="1"/>
  <c r="S18" i="2" s="1"/>
  <c r="AO19" i="1"/>
  <c r="AO20" i="1"/>
  <c r="S20" i="2" s="1"/>
  <c r="AO21" i="1"/>
  <c r="S21" i="2" s="1"/>
  <c r="AO22" i="1"/>
  <c r="AO23" i="1"/>
  <c r="S23" i="2" s="1"/>
  <c r="AO24" i="1"/>
  <c r="S24" i="2" s="1"/>
  <c r="AO25" i="1"/>
  <c r="S25" i="2" s="1"/>
  <c r="AO26" i="1"/>
  <c r="AO27" i="1"/>
  <c r="AO28" i="1"/>
  <c r="S28" i="2" s="1"/>
  <c r="AO29" i="1"/>
  <c r="S29" i="2" s="1"/>
  <c r="AO30" i="1"/>
  <c r="S30" i="2" s="1"/>
  <c r="AO31" i="1"/>
  <c r="AO32" i="1"/>
  <c r="AO33" i="1"/>
  <c r="S32" i="2" s="1"/>
  <c r="AO34" i="1"/>
  <c r="S33" i="2" s="1"/>
  <c r="AO35" i="1"/>
  <c r="AO36" i="1"/>
  <c r="S35" i="2" s="1"/>
  <c r="AO37" i="1"/>
  <c r="S36" i="2" s="1"/>
  <c r="AO38" i="1"/>
  <c r="S37" i="2" s="1"/>
  <c r="AO39" i="1"/>
  <c r="AO40" i="1"/>
  <c r="AO41" i="1"/>
  <c r="S40" i="2" s="1"/>
  <c r="AO42" i="1"/>
  <c r="S41" i="2" s="1"/>
  <c r="AO43" i="1"/>
  <c r="S42" i="2" s="1"/>
  <c r="AO44" i="1"/>
  <c r="AO45" i="1"/>
  <c r="S44" i="2" s="1"/>
  <c r="AO46" i="1"/>
  <c r="S45" i="2" s="1"/>
  <c r="AO47" i="1"/>
  <c r="S46" i="2" s="1"/>
  <c r="AO48" i="1"/>
  <c r="AO49" i="1"/>
  <c r="S47" i="2" s="1"/>
  <c r="AO50" i="1"/>
  <c r="S48" i="2" s="1"/>
  <c r="AO51" i="1"/>
  <c r="S49" i="2" s="1"/>
  <c r="AO52" i="1"/>
  <c r="S50" i="2" s="1"/>
  <c r="AO53" i="1"/>
  <c r="S51" i="2" s="1"/>
  <c r="AO54" i="1"/>
  <c r="S52" i="2" s="1"/>
  <c r="AO55" i="1"/>
  <c r="S53" i="2" s="1"/>
  <c r="AO56" i="1"/>
  <c r="S54" i="2" s="1"/>
  <c r="AO57" i="1"/>
  <c r="S55" i="2" s="1"/>
  <c r="AO58" i="1"/>
  <c r="S56" i="2" s="1"/>
  <c r="AO59" i="1"/>
  <c r="AO3" i="1"/>
  <c r="S3" i="2" s="1"/>
  <c r="B6" i="2"/>
  <c r="W6" i="2" s="1"/>
  <c r="B21" i="2"/>
  <c r="W21" i="2" s="1"/>
  <c r="B22" i="2"/>
  <c r="W22" i="2" s="1"/>
  <c r="B56" i="2"/>
  <c r="W56" i="2" s="1"/>
  <c r="AL4" i="1"/>
  <c r="B4" i="2" s="1"/>
  <c r="W4" i="2" s="1"/>
  <c r="AL5" i="1"/>
  <c r="B5" i="2" s="1"/>
  <c r="W5" i="2" s="1"/>
  <c r="AL6" i="1"/>
  <c r="AR6" i="1" s="1"/>
  <c r="AL7" i="1"/>
  <c r="B7" i="2" s="1"/>
  <c r="W7" i="2" s="1"/>
  <c r="AL8" i="1"/>
  <c r="B8" i="2" s="1"/>
  <c r="W8" i="2" s="1"/>
  <c r="AL9" i="1"/>
  <c r="B9" i="2" s="1"/>
  <c r="W9" i="2" s="1"/>
  <c r="AL10" i="1"/>
  <c r="AR10" i="1" s="1"/>
  <c r="AL11" i="1"/>
  <c r="AR11" i="1" s="1"/>
  <c r="AL12" i="1"/>
  <c r="B12" i="2" s="1"/>
  <c r="W12" i="2" s="1"/>
  <c r="AL13" i="1"/>
  <c r="B13" i="2" s="1"/>
  <c r="W13" i="2" s="1"/>
  <c r="AL14" i="1"/>
  <c r="B14" i="2" s="1"/>
  <c r="W14" i="2" s="1"/>
  <c r="AL15" i="1"/>
  <c r="B15" i="2" s="1"/>
  <c r="AL16" i="1"/>
  <c r="B16" i="2" s="1"/>
  <c r="W16" i="2" s="1"/>
  <c r="AL17" i="1"/>
  <c r="B17" i="2" s="1"/>
  <c r="W17" i="2" s="1"/>
  <c r="AL18" i="1"/>
  <c r="B18" i="2" s="1"/>
  <c r="W18" i="2" s="1"/>
  <c r="AL19" i="1"/>
  <c r="B19" i="2" s="1"/>
  <c r="W19" i="2" s="1"/>
  <c r="AL20" i="1"/>
  <c r="B20" i="2" s="1"/>
  <c r="W20" i="2" s="1"/>
  <c r="AL21" i="1"/>
  <c r="AL22" i="1"/>
  <c r="AR22" i="1" s="1"/>
  <c r="AL23" i="1"/>
  <c r="B23" i="2" s="1"/>
  <c r="W23" i="2" s="1"/>
  <c r="AL24" i="1"/>
  <c r="B24" i="2" s="1"/>
  <c r="W24" i="2" s="1"/>
  <c r="AL25" i="1"/>
  <c r="B25" i="2" s="1"/>
  <c r="W25" i="2" s="1"/>
  <c r="AL26" i="1"/>
  <c r="AR26" i="1" s="1"/>
  <c r="AL27" i="1"/>
  <c r="B27" i="2" s="1"/>
  <c r="W27" i="2" s="1"/>
  <c r="AL28" i="1"/>
  <c r="B28" i="2" s="1"/>
  <c r="W28" i="2" s="1"/>
  <c r="AL29" i="1"/>
  <c r="B29" i="2" s="1"/>
  <c r="W29" i="2" s="1"/>
  <c r="AL30" i="1"/>
  <c r="B30" i="2" s="1"/>
  <c r="AL31" i="1"/>
  <c r="B31" i="2" s="1"/>
  <c r="AL32" i="1"/>
  <c r="AR32" i="1" s="1"/>
  <c r="AL33" i="1"/>
  <c r="B32" i="2" s="1"/>
  <c r="W32" i="2" s="1"/>
  <c r="AL34" i="1"/>
  <c r="B33" i="2" s="1"/>
  <c r="W33" i="2" s="1"/>
  <c r="AL35" i="1"/>
  <c r="AR35" i="1" s="1"/>
  <c r="AL36" i="1"/>
  <c r="B35" i="2" s="1"/>
  <c r="W35" i="2" s="1"/>
  <c r="AL37" i="1"/>
  <c r="B36" i="2" s="1"/>
  <c r="W36" i="2" s="1"/>
  <c r="AL38" i="1"/>
  <c r="B37" i="2" s="1"/>
  <c r="W37" i="2" s="1"/>
  <c r="AL39" i="1"/>
  <c r="AR39" i="1" s="1"/>
  <c r="AL40" i="1"/>
  <c r="AR40" i="1" s="1"/>
  <c r="AL41" i="1"/>
  <c r="B40" i="2" s="1"/>
  <c r="W40" i="2" s="1"/>
  <c r="AL42" i="1"/>
  <c r="B41" i="2" s="1"/>
  <c r="W41" i="2" s="1"/>
  <c r="AL43" i="1"/>
  <c r="B42" i="2" s="1"/>
  <c r="W42" i="2" s="1"/>
  <c r="AL44" i="1"/>
  <c r="B43" i="2" s="1"/>
  <c r="W43" i="2" s="1"/>
  <c r="AL45" i="1"/>
  <c r="B44" i="2" s="1"/>
  <c r="W44" i="2" s="1"/>
  <c r="AL46" i="1"/>
  <c r="B45" i="2" s="1"/>
  <c r="W45" i="2" s="1"/>
  <c r="AL47" i="1"/>
  <c r="B46" i="2" s="1"/>
  <c r="W46" i="2" s="1"/>
  <c r="AL48" i="1"/>
  <c r="AR48" i="1" s="1"/>
  <c r="AL49" i="1"/>
  <c r="B47" i="2" s="1"/>
  <c r="W47" i="2" s="1"/>
  <c r="AL50" i="1"/>
  <c r="B48" i="2" s="1"/>
  <c r="W48" i="2" s="1"/>
  <c r="AL51" i="1"/>
  <c r="B49" i="2" s="1"/>
  <c r="W49" i="2" s="1"/>
  <c r="AL52" i="1"/>
  <c r="B50" i="2" s="1"/>
  <c r="W50" i="2" s="1"/>
  <c r="AL53" i="1"/>
  <c r="B51" i="2" s="1"/>
  <c r="W51" i="2" s="1"/>
  <c r="AL54" i="1"/>
  <c r="B52" i="2" s="1"/>
  <c r="W52" i="2" s="1"/>
  <c r="AL55" i="1"/>
  <c r="B53" i="2" s="1"/>
  <c r="W53" i="2" s="1"/>
  <c r="AL56" i="1"/>
  <c r="B54" i="2" s="1"/>
  <c r="W54" i="2" s="1"/>
  <c r="AL57" i="1"/>
  <c r="B55" i="2" s="1"/>
  <c r="W55" i="2" s="1"/>
  <c r="AL58" i="1"/>
  <c r="AR58" i="1" s="1"/>
  <c r="AL59" i="1"/>
  <c r="B57" i="2" s="1"/>
  <c r="W57" i="2" s="1"/>
  <c r="AL3" i="1"/>
  <c r="B3" i="2" s="1"/>
  <c r="W3" i="2" s="1"/>
  <c r="F11" i="6" l="1"/>
  <c r="F14" i="6"/>
  <c r="F13" i="6"/>
  <c r="F19" i="6"/>
  <c r="F20" i="6"/>
  <c r="W30" i="2"/>
  <c r="B30" i="4"/>
  <c r="W31" i="2"/>
  <c r="B31" i="4"/>
  <c r="W15" i="2"/>
  <c r="B15" i="4"/>
  <c r="AR45" i="1"/>
  <c r="B38" i="2"/>
  <c r="B11" i="2"/>
  <c r="AR55" i="1"/>
  <c r="AR47" i="1"/>
  <c r="AR31" i="1"/>
  <c r="AR23" i="1"/>
  <c r="AR15" i="1"/>
  <c r="AR7" i="1"/>
  <c r="B51" i="4"/>
  <c r="F51" i="4" s="1"/>
  <c r="B43" i="4"/>
  <c r="B35" i="4"/>
  <c r="B27" i="4"/>
  <c r="B19" i="4"/>
  <c r="AR21" i="1"/>
  <c r="B34" i="2"/>
  <c r="B10" i="2"/>
  <c r="AR54" i="1"/>
  <c r="AR46" i="1"/>
  <c r="AR38" i="1"/>
  <c r="AR30" i="1"/>
  <c r="AR14" i="1"/>
  <c r="B3" i="4"/>
  <c r="B50" i="4"/>
  <c r="B42" i="4"/>
  <c r="B18" i="4"/>
  <c r="B57" i="4"/>
  <c r="B49" i="4"/>
  <c r="B41" i="4"/>
  <c r="B33" i="4"/>
  <c r="B25" i="4"/>
  <c r="F25" i="4" s="1"/>
  <c r="B17" i="4"/>
  <c r="B9" i="4"/>
  <c r="AR5" i="1"/>
  <c r="AR3" i="1"/>
  <c r="AR52" i="1"/>
  <c r="AR44" i="1"/>
  <c r="AR36" i="1"/>
  <c r="AR28" i="1"/>
  <c r="AR20" i="1"/>
  <c r="AR12" i="1"/>
  <c r="AR4" i="1"/>
  <c r="B56" i="4"/>
  <c r="B48" i="4"/>
  <c r="B40" i="4"/>
  <c r="F40" i="4" s="1"/>
  <c r="B32" i="4"/>
  <c r="B24" i="4"/>
  <c r="B16" i="4"/>
  <c r="F16" i="4" s="1"/>
  <c r="B8" i="4"/>
  <c r="AR13" i="1"/>
  <c r="B26" i="2"/>
  <c r="AR59" i="1"/>
  <c r="AR51" i="1"/>
  <c r="AR43" i="1"/>
  <c r="AR27" i="1"/>
  <c r="AR19" i="1"/>
  <c r="B55" i="4"/>
  <c r="B47" i="4"/>
  <c r="B23" i="4"/>
  <c r="B7" i="4"/>
  <c r="F7" i="4" s="1"/>
  <c r="AR50" i="1"/>
  <c r="AR42" i="1"/>
  <c r="AR34" i="1"/>
  <c r="AR18" i="1"/>
  <c r="B54" i="4"/>
  <c r="B46" i="4"/>
  <c r="B22" i="4"/>
  <c r="F22" i="4" s="1"/>
  <c r="B14" i="4"/>
  <c r="F14" i="4" s="1"/>
  <c r="B6" i="4"/>
  <c r="AR37" i="1"/>
  <c r="AR57" i="1"/>
  <c r="AR49" i="1"/>
  <c r="AR41" i="1"/>
  <c r="AR33" i="1"/>
  <c r="AR25" i="1"/>
  <c r="AR17" i="1"/>
  <c r="AR9" i="1"/>
  <c r="B53" i="4"/>
  <c r="B45" i="4"/>
  <c r="B37" i="4"/>
  <c r="B29" i="4"/>
  <c r="B21" i="4"/>
  <c r="B13" i="4"/>
  <c r="F13" i="4" s="1"/>
  <c r="B5" i="4"/>
  <c r="F5" i="4" s="1"/>
  <c r="AR53" i="1"/>
  <c r="AR29" i="1"/>
  <c r="B39" i="2"/>
  <c r="AR56" i="1"/>
  <c r="AR24" i="1"/>
  <c r="AR16" i="1"/>
  <c r="AR8" i="1"/>
  <c r="B52" i="4"/>
  <c r="F52" i="4" s="1"/>
  <c r="B44" i="4"/>
  <c r="B36" i="4"/>
  <c r="B28" i="4"/>
  <c r="F28" i="4" s="1"/>
  <c r="B20" i="4"/>
  <c r="B12" i="4"/>
  <c r="B4" i="4"/>
  <c r="F55" i="4"/>
  <c r="F42" i="4"/>
  <c r="F23" i="4"/>
  <c r="F53" i="4"/>
  <c r="F37" i="4"/>
  <c r="F21" i="4"/>
  <c r="F50" i="4"/>
  <c r="F18" i="4"/>
  <c r="F54" i="4"/>
  <c r="F46" i="4"/>
  <c r="F30" i="4"/>
  <c r="F6" i="4"/>
  <c r="F47" i="4"/>
  <c r="F31" i="4"/>
  <c r="F15" i="4"/>
  <c r="F45" i="4"/>
  <c r="F29" i="4"/>
  <c r="F43" i="4"/>
  <c r="F3" i="4"/>
  <c r="F19" i="4"/>
  <c r="F57" i="4"/>
  <c r="F49" i="4"/>
  <c r="F41" i="4"/>
  <c r="F33" i="4"/>
  <c r="F17" i="4"/>
  <c r="F9" i="4"/>
  <c r="F35" i="4"/>
  <c r="F27" i="4"/>
  <c r="F56" i="4"/>
  <c r="F48" i="4"/>
  <c r="F32" i="4"/>
  <c r="F24" i="4"/>
  <c r="F8" i="4"/>
  <c r="F44" i="4"/>
  <c r="F36" i="4"/>
  <c r="F20" i="4"/>
  <c r="F12" i="4"/>
  <c r="F4" i="4"/>
  <c r="U8" i="2"/>
  <c r="U10" i="2"/>
  <c r="U12" i="2"/>
  <c r="U35" i="2"/>
  <c r="U43" i="2"/>
  <c r="U50" i="2"/>
  <c r="U3" i="2"/>
  <c r="U4" i="2"/>
  <c r="U31" i="2"/>
  <c r="U22" i="2"/>
  <c r="U11" i="2"/>
  <c r="U38" i="2"/>
  <c r="U30" i="2"/>
  <c r="U41" i="2"/>
  <c r="U23" i="2"/>
  <c r="U37" i="2"/>
  <c r="U29" i="2"/>
  <c r="U9" i="2"/>
  <c r="U45" i="2"/>
  <c r="U36" i="2"/>
  <c r="U28" i="2"/>
  <c r="U53" i="2"/>
  <c r="U15" i="2"/>
  <c r="U5" i="2"/>
  <c r="U27" i="2"/>
  <c r="U55" i="2"/>
  <c r="U13" i="2"/>
  <c r="U51" i="2"/>
  <c r="U44" i="2"/>
  <c r="U21" i="2"/>
  <c r="U56" i="2"/>
  <c r="U39" i="2"/>
  <c r="U24" i="2"/>
  <c r="U16" i="2"/>
  <c r="U6" i="2"/>
  <c r="U42" i="2"/>
  <c r="U33" i="2"/>
  <c r="U14" i="2"/>
  <c r="U48" i="2"/>
  <c r="U40" i="2"/>
  <c r="U18" i="2"/>
  <c r="U26" i="2"/>
  <c r="U25" i="2"/>
  <c r="U32" i="2"/>
  <c r="U47" i="2"/>
  <c r="U52" i="2"/>
  <c r="U46" i="2"/>
  <c r="U17" i="2"/>
  <c r="U57" i="2"/>
  <c r="U49" i="2"/>
  <c r="U34" i="2"/>
  <c r="U19" i="2"/>
  <c r="U54" i="2"/>
  <c r="U20" i="2"/>
  <c r="F27" i="6" l="1"/>
  <c r="W10" i="2"/>
  <c r="B10" i="4"/>
  <c r="F10" i="4" s="1"/>
  <c r="W39" i="2"/>
  <c r="B39" i="4"/>
  <c r="F39" i="4" s="1"/>
  <c r="W38" i="2"/>
  <c r="B38" i="4"/>
  <c r="F38" i="4" s="1"/>
  <c r="W34" i="2"/>
  <c r="B34" i="4"/>
  <c r="F34" i="4" s="1"/>
  <c r="W26" i="2"/>
  <c r="B26" i="4"/>
  <c r="F26" i="4" s="1"/>
  <c r="W11" i="2"/>
  <c r="B11" i="4"/>
  <c r="F11" i="4" s="1"/>
</calcChain>
</file>

<file path=xl/sharedStrings.xml><?xml version="1.0" encoding="utf-8"?>
<sst xmlns="http://schemas.openxmlformats.org/spreadsheetml/2006/main" count="685" uniqueCount="262">
  <si>
    <t>Annelies Koppejan</t>
  </si>
  <si>
    <t>arja</t>
  </si>
  <si>
    <t>arneslot</t>
  </si>
  <si>
    <t>b.blaakman</t>
  </si>
  <si>
    <t>b.deblok@mondia.nl</t>
  </si>
  <si>
    <t>Carolienjanse</t>
  </si>
  <si>
    <t>csa</t>
  </si>
  <si>
    <t>CupFighterJo</t>
  </si>
  <si>
    <t>David Goossen</t>
  </si>
  <si>
    <t>Dennis</t>
  </si>
  <si>
    <t>Does3</t>
  </si>
  <si>
    <t>Drahcir Esnomis</t>
  </si>
  <si>
    <t>Eelke de Jong</t>
  </si>
  <si>
    <t>EFO</t>
  </si>
  <si>
    <t>ElmarvanMeerkerk</t>
  </si>
  <si>
    <t>Eric Koopmans</t>
  </si>
  <si>
    <t>eusebio</t>
  </si>
  <si>
    <t>fc zweetbandje</t>
  </si>
  <si>
    <t>Harry Meijers</t>
  </si>
  <si>
    <t>Hartman</t>
  </si>
  <si>
    <t>Henry de Jong</t>
  </si>
  <si>
    <t>Jaccovg</t>
  </si>
  <si>
    <t>JBE</t>
  </si>
  <si>
    <t>Lynsey</t>
  </si>
  <si>
    <t>m.schipper</t>
  </si>
  <si>
    <t>marcenregina</t>
  </si>
  <si>
    <t>Marco</t>
  </si>
  <si>
    <t>MarcoMersie</t>
  </si>
  <si>
    <t>MegaMindi</t>
  </si>
  <si>
    <t>Meneer de Visser</t>
  </si>
  <si>
    <t>Michiel van Saagsvelt</t>
  </si>
  <si>
    <t>Mirtthijs</t>
  </si>
  <si>
    <t>mitchell95</t>
  </si>
  <si>
    <t>mmeulbroek</t>
  </si>
  <si>
    <t>n.vandijk@mondia.nl</t>
  </si>
  <si>
    <t>nehdge</t>
  </si>
  <si>
    <t>nehkgi</t>
  </si>
  <si>
    <t>nehmwl</t>
  </si>
  <si>
    <t>Niels Slager</t>
  </si>
  <si>
    <t>Paul van Dijk</t>
  </si>
  <si>
    <t>Ralph Zegers</t>
  </si>
  <si>
    <t>REckhardtt</t>
  </si>
  <si>
    <t>Remon van Geersdaele</t>
  </si>
  <si>
    <t>Richard Simonse</t>
  </si>
  <si>
    <t>RobinMol</t>
  </si>
  <si>
    <t>Romy2002.</t>
  </si>
  <si>
    <t>Rowan</t>
  </si>
  <si>
    <t>RRU</t>
  </si>
  <si>
    <t>sandergoedee</t>
  </si>
  <si>
    <t>SariSchipper</t>
  </si>
  <si>
    <t>Saskia Verhulst</t>
  </si>
  <si>
    <t>smcdta</t>
  </si>
  <si>
    <t>Team BV</t>
  </si>
  <si>
    <t>Tessa</t>
  </si>
  <si>
    <t>Ton</t>
  </si>
  <si>
    <t>ttvandijk</t>
  </si>
  <si>
    <t>Wur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</si>
  <si>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</si>
  <si>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</si>
  <si>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</si>
  <si>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</si>
  <si>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</si>
  <si>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</si>
  <si>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</si>
  <si>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</si>
  <si>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</si>
  <si>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</si>
  <si>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</si>
  <si>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</si>
  <si>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</si>
  <si>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</si>
  <si>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</si>
  <si>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</si>
  <si>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</si>
  <si>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</si>
  <si>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</si>
  <si>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</si>
  <si>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</si>
  <si>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</si>
  <si>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</si>
  <si>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</si>
  <si>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groepsfase ronde 1</t>
  </si>
  <si>
    <t>groepsfase ronde 2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</si>
  <si>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</si>
  <si>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</si>
  <si>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</si>
  <si>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</si>
  <si>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</si>
  <si>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</si>
  <si>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</si>
  <si>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</si>
  <si>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</si>
  <si>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</si>
  <si>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</si>
  <si>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</si>
  <si>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groepsfase ronde 3</t>
  </si>
  <si>
    <t>totaal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</si>
  <si>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</si>
  <si>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</si>
  <si>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</si>
  <si>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</si>
  <si>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</si>
  <si>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</si>
  <si>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</si>
  <si>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</si>
  <si>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</si>
  <si>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</si>
  <si>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</si>
  <si>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</si>
  <si>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</si>
  <si>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</si>
  <si>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</si>
  <si>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achtste finales</t>
  </si>
  <si>
    <t>kwartfinales</t>
  </si>
  <si>
    <t>juist</t>
  </si>
  <si>
    <t>N</t>
  </si>
  <si>
    <t>precies de juiste uitslag</t>
  </si>
  <si>
    <t>groep</t>
  </si>
  <si>
    <t>fin.</t>
  </si>
  <si>
    <t>SCORE</t>
  </si>
  <si>
    <t>vr04</t>
  </si>
  <si>
    <t>vr01</t>
  </si>
  <si>
    <t>vr02</t>
  </si>
  <si>
    <t>vr03</t>
  </si>
  <si>
    <t>vr05</t>
  </si>
  <si>
    <t>vr06</t>
  </si>
  <si>
    <t>vr07</t>
  </si>
  <si>
    <t>vr08</t>
  </si>
  <si>
    <t>vr09</t>
  </si>
  <si>
    <t>vr10</t>
  </si>
  <si>
    <t>vr11</t>
  </si>
  <si>
    <t>bonusvragen</t>
  </si>
  <si>
    <t>GROEP</t>
  </si>
  <si>
    <t>KNOCKOUT</t>
  </si>
  <si>
    <t>BONUS</t>
  </si>
  <si>
    <t>TOTAAL</t>
  </si>
  <si>
    <t>½ fin</t>
  </si>
  <si>
    <t>fin</t>
  </si>
  <si>
    <t>aantal rode kaarten (6pt)</t>
  </si>
  <si>
    <t>snelste doelpunt (7pt)</t>
  </si>
  <si>
    <t>tweede plaats (8pt)</t>
  </si>
  <si>
    <t>totaal aantal doelpunten (9pt)</t>
  </si>
  <si>
    <t>topscorer (10pt)</t>
  </si>
  <si>
    <t>goals in blessuretijd (4pt)</t>
  </si>
  <si>
    <t>aantal penalties (3pt)</t>
  </si>
  <si>
    <t>uitslag (2pt)</t>
  </si>
  <si>
    <t>meeste goals in een wedstrijd (2pt)</t>
  </si>
  <si>
    <t>hoe vaak verlengd (2pt)</t>
  </si>
  <si>
    <t>aantal wedstrijden oranje (1pt)</t>
  </si>
  <si>
    <t>PRIJS ?</t>
  </si>
  <si>
    <t>voor</t>
  </si>
  <si>
    <t>2e plaats groepsfase</t>
  </si>
  <si>
    <t>3e plaats groepsfase</t>
  </si>
  <si>
    <t>1e plaats groepfase</t>
  </si>
  <si>
    <t>5e plaats groepsfase</t>
  </si>
  <si>
    <t>4e plaats groepsfase</t>
  </si>
  <si>
    <t>1e plaats met bonusvragen</t>
  </si>
  <si>
    <t>3e plaats met bonusvragen</t>
  </si>
  <si>
    <t>2e plaats met bonusvragen</t>
  </si>
  <si>
    <t>minste punten met bonusvragen</t>
  </si>
  <si>
    <t>1e plaats eindstand</t>
  </si>
  <si>
    <t>2x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</si>
  <si>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</si>
  <si>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</si>
  <si>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</si>
  <si>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</si>
  <si>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</si>
  <si>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</si>
  <si>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</si>
  <si>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</si>
  <si>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</si>
  <si>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</si>
  <si>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</si>
  <si>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</si>
  <si>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</si>
  <si>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</si>
  <si>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</si>
  <si>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</si>
  <si>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</si>
  <si>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</si>
  <si>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</si>
  <si>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</si>
  <si>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</si>
  <si>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</si>
  <si>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</si>
  <si>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</si>
  <si>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</si>
  <si>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</si>
  <si>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</si>
  <si>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</si>
  <si>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</si>
  <si>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</si>
  <si>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</si>
  <si>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</si>
  <si>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</si>
  <si>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</si>
  <si>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</si>
  <si>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</si>
  <si>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</si>
  <si>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</si>
  <si>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</si>
  <si>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</si>
  <si>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</si>
  <si>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</si>
  <si>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</si>
  <si>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</si>
  <si>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</si>
  <si>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</si>
  <si>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</si>
  <si>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</si>
  <si>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</si>
  <si>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</si>
  <si>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</si>
  <si>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</si>
  <si>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</si>
  <si>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</si>
  <si>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</si>
  <si>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 xml:space="preserve"> </t>
  </si>
  <si>
    <t>2e plaats eindstand</t>
  </si>
  <si>
    <t>3e plaats eindstand</t>
  </si>
  <si>
    <t>5e plaats eindstand</t>
  </si>
  <si>
    <t>6e plaats eindstand</t>
  </si>
  <si>
    <t>4e plaats eindstand</t>
  </si>
  <si>
    <t>10e plaats eindstand</t>
  </si>
  <si>
    <t>15e plaats eindstand</t>
  </si>
  <si>
    <t>20e plaats eindstand</t>
  </si>
  <si>
    <t>25e plaats eindstand</t>
  </si>
  <si>
    <t>30e plaats eindstand</t>
  </si>
  <si>
    <t>35e plaats eindstand</t>
  </si>
  <si>
    <t>40e plaats eindstand</t>
  </si>
  <si>
    <t>42e plaats eindstand</t>
  </si>
  <si>
    <t>45e plaats eindstand</t>
  </si>
  <si>
    <t>50e plaats eindstand</t>
  </si>
  <si>
    <t>1x</t>
  </si>
  <si>
    <t>laatste plaats eindstand</t>
  </si>
  <si>
    <t>1e plaats: 20% van de inleg</t>
  </si>
  <si>
    <t>2e plaats: 15% van de inleg</t>
  </si>
  <si>
    <t>3e plaats: 10% van de inleg</t>
  </si>
  <si>
    <t>4e plaats: 7% van de inleg</t>
  </si>
  <si>
    <t>5e plaats: Rituals (man)</t>
  </si>
  <si>
    <t>6e plaats: 3% van de inleg</t>
  </si>
  <si>
    <t>10e plaats: Mondia thermobeker</t>
  </si>
  <si>
    <t>15e plaats: Mondia handdoek</t>
  </si>
  <si>
    <t>20e plaats: Mondia handdoek</t>
  </si>
  <si>
    <t>25e plaats: Mondia thermobeker</t>
  </si>
  <si>
    <t>30e plaats: Mondia handdoek</t>
  </si>
  <si>
    <t>35e plaats: Rituals foamdoucheschuim</t>
  </si>
  <si>
    <t>40e plaats: Rituals foamdoucheschuim</t>
  </si>
  <si>
    <t>45e plaats: Rituals foamdoucheschuim</t>
  </si>
  <si>
    <t>50e plaats: Rituals (man)</t>
  </si>
  <si>
    <t>laatste plaats: een  rode lantaarn</t>
  </si>
  <si>
    <t>1e plaats na groepsfase: 15% van de inleg</t>
  </si>
  <si>
    <t>2e plaats na groepsfase: 10% van de inleg</t>
  </si>
  <si>
    <t>3e plaats na groepsfase: 5% van de inleg</t>
  </si>
  <si>
    <t>4e plaats na groepsfase: Rituals (vrouw)</t>
  </si>
  <si>
    <t>5e plaats na groepsfase: Rituals (man)</t>
  </si>
  <si>
    <t>8% van de inleg voor de meeste punten met alleen bonusvragen</t>
  </si>
  <si>
    <t>4% van de inleg voor 2e plaats met alleen bonusvragen</t>
  </si>
  <si>
    <t>3% van de inleg voor 3e plaats met alleen bonusvragen</t>
  </si>
  <si>
    <t>fles champagne: minste punten met ingevulde bonusvragen</t>
  </si>
  <si>
    <t>42e plaats ( antwoord op alle vragen *)): cadeaubon Drukkery</t>
  </si>
  <si>
    <t>controle (gelijk aan 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</si>
</sst>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>
    <font>
      <sz val="11"/>
      <color theme="1"/>
      <name val="Calibri"/>
      <family val="2"/>
      <scheme val="minor"/>
    </font>
    <font>
      <sz val="14"/>
      <color theme="1"/>
      <name val="Consolas"/>
      <family val="3"/>
    </font>
    <font>
      <sz val="8"/>
      <name val="Calibri"/>
      <family val="2"/>
      <scheme val="minor"/>
    </font>
    <font>
      <b/>
      <sz val="14"/>
      <color theme="1"/>
      <name val="Consolas"/>
      <family val="3"/>
    </font>
    <font>
      <b/>
      <sz val="14"/>
      <color theme="0"/>
      <name val="Consolas"/>
      <family val="3"/>
    </font>
    <font>
      <sz val="14"/>
      <color rgb="FFFFFFFF"/>
      <name val="Inherit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rgb="FFFFFFFF"/>
      <name val="Segoe UI"/>
      <family val="2"/>
    </font>
    <font>
      <sz val="14"/>
      <color theme="1"/>
      <name val="Times New Roman"/>
      <family val="1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6" fillId="4" borderId="0" xfId="0" applyFont="1" applyFill="1"/>
    <xf numFmtId="0" fontId="8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6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textRotation="180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6" fillId="8" borderId="0" xfId="0" applyNumberFormat="1" applyFont="1" applyFill="1"/>
    <xf numFmtId="0" fontId="7" fillId="0" borderId="1" xfId="0" applyFont="1" applyBorder="1" applyAlignment="1">
      <alignment horizontal="left"/>
    </xf>
    <xf numFmtId="0" fontId="11" fillId="4" borderId="0" xfId="0" applyFont="1" applyFill="1" applyAlignment="1">
      <alignment horizontal="left" vertical="center" wrapText="1" indent="1"/>
    </xf>
    <xf numFmtId="164" fontId="6" fillId="0" borderId="0" xfId="0" applyNumberFormat="1" applyFont="1"/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11" fillId="4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/>
    </xf>
    <xf numFmtId="0" fontId="6" fillId="0" borderId="0" xfId="0" applyFont="1"/>
    <xf numFmtId="0" fontId="13" fillId="0" borderId="0" xfId="0" applyFont="1"/>
    <xf numFmtId="0" fontId="7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Hyperlink" xfId="1" builtinId="8"/>
    <cellStyle name="Standa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k.nuffmondia.nl/user/?user=27" TargetMode="External"/><Relationship Id="rId18" Type="http://schemas.openxmlformats.org/officeDocument/2006/relationships/hyperlink" Target="https://ek.nuffmondia.nl/user/?user=34" TargetMode="External"/><Relationship Id="rId26" Type="http://schemas.openxmlformats.org/officeDocument/2006/relationships/hyperlink" Target="https://ek.nuffmondia.nl/user/?user=16" TargetMode="External"/><Relationship Id="rId39" Type="http://schemas.openxmlformats.org/officeDocument/2006/relationships/hyperlink" Target="https://ek.nuffmondia.nl/user/?user=12" TargetMode="External"/><Relationship Id="rId21" Type="http://schemas.openxmlformats.org/officeDocument/2006/relationships/hyperlink" Target="https://ek.nuffmondia.nl/user/?user=36" TargetMode="External"/><Relationship Id="rId34" Type="http://schemas.openxmlformats.org/officeDocument/2006/relationships/hyperlink" Target="https://ek.nuffmondia.nl/user/?user=23" TargetMode="External"/><Relationship Id="rId42" Type="http://schemas.openxmlformats.org/officeDocument/2006/relationships/hyperlink" Target="https://ek.nuffmondia.nl/user/?user=60" TargetMode="External"/><Relationship Id="rId47" Type="http://schemas.openxmlformats.org/officeDocument/2006/relationships/hyperlink" Target="https://ek.nuffmondia.nl/user/?user=31" TargetMode="External"/><Relationship Id="rId50" Type="http://schemas.openxmlformats.org/officeDocument/2006/relationships/hyperlink" Target="https://ek.nuffmondia.nl/user/?user=25" TargetMode="External"/><Relationship Id="rId55" Type="http://schemas.openxmlformats.org/officeDocument/2006/relationships/hyperlink" Target="https://ek.nuffmondia.nl/user/?user=11" TargetMode="External"/><Relationship Id="rId7" Type="http://schemas.openxmlformats.org/officeDocument/2006/relationships/hyperlink" Target="https://ek.nuffmondia.nl/user/?user=63" TargetMode="External"/><Relationship Id="rId2" Type="http://schemas.openxmlformats.org/officeDocument/2006/relationships/hyperlink" Target="https://ek.nuffmondia.nl/user/?user=44" TargetMode="External"/><Relationship Id="rId16" Type="http://schemas.openxmlformats.org/officeDocument/2006/relationships/hyperlink" Target="https://ek.nuffmondia.nl/user/?user=42" TargetMode="External"/><Relationship Id="rId29" Type="http://schemas.openxmlformats.org/officeDocument/2006/relationships/hyperlink" Target="https://ek.nuffmondia.nl/user/?user=58" TargetMode="External"/><Relationship Id="rId11" Type="http://schemas.openxmlformats.org/officeDocument/2006/relationships/hyperlink" Target="https://ek.nuffmondia.nl/user/?user=67" TargetMode="External"/><Relationship Id="rId24" Type="http://schemas.openxmlformats.org/officeDocument/2006/relationships/hyperlink" Target="https://ek.nuffmondia.nl/user/?user=46" TargetMode="External"/><Relationship Id="rId32" Type="http://schemas.openxmlformats.org/officeDocument/2006/relationships/hyperlink" Target="https://ek.nuffmondia.nl/user/?user=57" TargetMode="External"/><Relationship Id="rId37" Type="http://schemas.openxmlformats.org/officeDocument/2006/relationships/hyperlink" Target="https://ek.nuffmondia.nl/user/?user=22" TargetMode="External"/><Relationship Id="rId40" Type="http://schemas.openxmlformats.org/officeDocument/2006/relationships/hyperlink" Target="https://ek.nuffmondia.nl/user/?user=28" TargetMode="External"/><Relationship Id="rId45" Type="http://schemas.openxmlformats.org/officeDocument/2006/relationships/hyperlink" Target="https://ek.nuffmondia.nl/user/?user=7" TargetMode="External"/><Relationship Id="rId53" Type="http://schemas.openxmlformats.org/officeDocument/2006/relationships/hyperlink" Target="https://ek.nuffmondia.nl/user/?user=38" TargetMode="External"/><Relationship Id="rId5" Type="http://schemas.openxmlformats.org/officeDocument/2006/relationships/hyperlink" Target="https://ek.nuffmondia.nl/user/?user=61" TargetMode="External"/><Relationship Id="rId19" Type="http://schemas.openxmlformats.org/officeDocument/2006/relationships/hyperlink" Target="https://ek.nuffmondia.nl/user/?user=15" TargetMode="External"/><Relationship Id="rId4" Type="http://schemas.openxmlformats.org/officeDocument/2006/relationships/hyperlink" Target="https://ek.nuffmondia.nl/user/?user=45" TargetMode="External"/><Relationship Id="rId9" Type="http://schemas.openxmlformats.org/officeDocument/2006/relationships/hyperlink" Target="https://ek.nuffmondia.nl/user/?user=9" TargetMode="External"/><Relationship Id="rId14" Type="http://schemas.openxmlformats.org/officeDocument/2006/relationships/hyperlink" Target="https://ek.nuffmondia.nl/user/?user=17" TargetMode="External"/><Relationship Id="rId22" Type="http://schemas.openxmlformats.org/officeDocument/2006/relationships/hyperlink" Target="https://ek.nuffmondia.nl/user/?user=20" TargetMode="External"/><Relationship Id="rId27" Type="http://schemas.openxmlformats.org/officeDocument/2006/relationships/hyperlink" Target="https://ek.nuffmondia.nl/user/?user=41" TargetMode="External"/><Relationship Id="rId30" Type="http://schemas.openxmlformats.org/officeDocument/2006/relationships/hyperlink" Target="https://ek.nuffmondia.nl/user/?user=65" TargetMode="External"/><Relationship Id="rId35" Type="http://schemas.openxmlformats.org/officeDocument/2006/relationships/hyperlink" Target="https://ek.nuffmondia.nl/user/?user=32" TargetMode="External"/><Relationship Id="rId43" Type="http://schemas.openxmlformats.org/officeDocument/2006/relationships/hyperlink" Target="https://ek.nuffmondia.nl/user/?user=13" TargetMode="External"/><Relationship Id="rId48" Type="http://schemas.openxmlformats.org/officeDocument/2006/relationships/hyperlink" Target="https://ek.nuffmondia.nl/user/?user=52" TargetMode="External"/><Relationship Id="rId56" Type="http://schemas.openxmlformats.org/officeDocument/2006/relationships/hyperlink" Target="https://ek.nuffmondia.nl/user/?user=68" TargetMode="External"/><Relationship Id="rId8" Type="http://schemas.openxmlformats.org/officeDocument/2006/relationships/hyperlink" Target="https://ek.nuffmondia.nl/user/?user=64" TargetMode="External"/><Relationship Id="rId51" Type="http://schemas.openxmlformats.org/officeDocument/2006/relationships/hyperlink" Target="https://ek.nuffmondia.nl/user/?user=37" TargetMode="External"/><Relationship Id="rId3" Type="http://schemas.openxmlformats.org/officeDocument/2006/relationships/hyperlink" Target="https://ek.nuffmondia.nl/user/?user=19" TargetMode="External"/><Relationship Id="rId12" Type="http://schemas.openxmlformats.org/officeDocument/2006/relationships/hyperlink" Target="https://ek.nuffmondia.nl/user/?user=5" TargetMode="External"/><Relationship Id="rId17" Type="http://schemas.openxmlformats.org/officeDocument/2006/relationships/hyperlink" Target="https://ek.nuffmondia.nl/user/?user=39" TargetMode="External"/><Relationship Id="rId25" Type="http://schemas.openxmlformats.org/officeDocument/2006/relationships/hyperlink" Target="https://ek.nuffmondia.nl/user/?user=51" TargetMode="External"/><Relationship Id="rId33" Type="http://schemas.openxmlformats.org/officeDocument/2006/relationships/hyperlink" Target="https://ek.nuffmondia.nl/user/?user=21" TargetMode="External"/><Relationship Id="rId38" Type="http://schemas.openxmlformats.org/officeDocument/2006/relationships/hyperlink" Target="https://ek.nuffmondia.nl/user/?user=59" TargetMode="External"/><Relationship Id="rId46" Type="http://schemas.openxmlformats.org/officeDocument/2006/relationships/hyperlink" Target="https://ek.nuffmondia.nl/user/?user=18" TargetMode="External"/><Relationship Id="rId20" Type="http://schemas.openxmlformats.org/officeDocument/2006/relationships/hyperlink" Target="https://ek.nuffmondia.nl/user/?user=40" TargetMode="External"/><Relationship Id="rId41" Type="http://schemas.openxmlformats.org/officeDocument/2006/relationships/hyperlink" Target="https://ek.nuffmondia.nl/user/?user=24" TargetMode="External"/><Relationship Id="rId54" Type="http://schemas.openxmlformats.org/officeDocument/2006/relationships/hyperlink" Target="https://ek.nuffmondia.nl/user/?user=35" TargetMode="External"/><Relationship Id="rId1" Type="http://schemas.openxmlformats.org/officeDocument/2006/relationships/hyperlink" Target="https://ek.nuffmondia.nl/user/?user=33" TargetMode="External"/><Relationship Id="rId6" Type="http://schemas.openxmlformats.org/officeDocument/2006/relationships/hyperlink" Target="https://ek.nuffmondia.nl/user/?user=30" TargetMode="External"/><Relationship Id="rId15" Type="http://schemas.openxmlformats.org/officeDocument/2006/relationships/hyperlink" Target="https://ek.nuffmondia.nl/user/?user=29" TargetMode="External"/><Relationship Id="rId23" Type="http://schemas.openxmlformats.org/officeDocument/2006/relationships/hyperlink" Target="https://ek.nuffmondia.nl/user/?user=53" TargetMode="External"/><Relationship Id="rId28" Type="http://schemas.openxmlformats.org/officeDocument/2006/relationships/hyperlink" Target="https://ek.nuffmondia.nl/user/?user=56" TargetMode="External"/><Relationship Id="rId36" Type="http://schemas.openxmlformats.org/officeDocument/2006/relationships/hyperlink" Target="https://ek.nuffmondia.nl/user/?user=55" TargetMode="External"/><Relationship Id="rId49" Type="http://schemas.openxmlformats.org/officeDocument/2006/relationships/hyperlink" Target="https://ek.nuffmondia.nl/user/?user=50" TargetMode="External"/><Relationship Id="rId57" Type="http://schemas.openxmlformats.org/officeDocument/2006/relationships/hyperlink" Target="https://ek.nuffmondia.nl/user/?user=8" TargetMode="External"/><Relationship Id="rId10" Type="http://schemas.openxmlformats.org/officeDocument/2006/relationships/hyperlink" Target="https://ek.nuffmondia.nl/user/?user=66" TargetMode="External"/><Relationship Id="rId31" Type="http://schemas.openxmlformats.org/officeDocument/2006/relationships/hyperlink" Target="https://ek.nuffmondia.nl/user/?user=70" TargetMode="External"/><Relationship Id="rId44" Type="http://schemas.openxmlformats.org/officeDocument/2006/relationships/hyperlink" Target="https://ek.nuffmondia.nl/user/?user=26" TargetMode="External"/><Relationship Id="rId52" Type="http://schemas.openxmlformats.org/officeDocument/2006/relationships/hyperlink" Target="https://ek.nuffmondia.nl/user/?user=14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k.nuffmondia.nl/user/?user=27" TargetMode="External"/><Relationship Id="rId18" Type="http://schemas.openxmlformats.org/officeDocument/2006/relationships/hyperlink" Target="https://ek.nuffmondia.nl/user/?user=34" TargetMode="External"/><Relationship Id="rId26" Type="http://schemas.openxmlformats.org/officeDocument/2006/relationships/hyperlink" Target="https://ek.nuffmondia.nl/user/?user=16" TargetMode="External"/><Relationship Id="rId39" Type="http://schemas.openxmlformats.org/officeDocument/2006/relationships/hyperlink" Target="https://ek.nuffmondia.nl/user/?user=28" TargetMode="External"/><Relationship Id="rId21" Type="http://schemas.openxmlformats.org/officeDocument/2006/relationships/hyperlink" Target="https://ek.nuffmondia.nl/user/?user=36" TargetMode="External"/><Relationship Id="rId34" Type="http://schemas.openxmlformats.org/officeDocument/2006/relationships/hyperlink" Target="https://ek.nuffmondia.nl/user/?user=32" TargetMode="External"/><Relationship Id="rId42" Type="http://schemas.openxmlformats.org/officeDocument/2006/relationships/hyperlink" Target="https://ek.nuffmondia.nl/user/?user=13" TargetMode="External"/><Relationship Id="rId47" Type="http://schemas.openxmlformats.org/officeDocument/2006/relationships/hyperlink" Target="https://ek.nuffmondia.nl/user/?user=50" TargetMode="External"/><Relationship Id="rId50" Type="http://schemas.openxmlformats.org/officeDocument/2006/relationships/hyperlink" Target="https://ek.nuffmondia.nl/user/?user=14" TargetMode="External"/><Relationship Id="rId55" Type="http://schemas.openxmlformats.org/officeDocument/2006/relationships/hyperlink" Target="https://ek.nuffmondia.nl/user/?user=8" TargetMode="External"/><Relationship Id="rId7" Type="http://schemas.openxmlformats.org/officeDocument/2006/relationships/hyperlink" Target="https://ek.nuffmondia.nl/user/?user=63" TargetMode="External"/><Relationship Id="rId2" Type="http://schemas.openxmlformats.org/officeDocument/2006/relationships/hyperlink" Target="https://ek.nuffmondia.nl/user/?user=44" TargetMode="External"/><Relationship Id="rId16" Type="http://schemas.openxmlformats.org/officeDocument/2006/relationships/hyperlink" Target="https://ek.nuffmondia.nl/user/?user=42" TargetMode="External"/><Relationship Id="rId29" Type="http://schemas.openxmlformats.org/officeDocument/2006/relationships/hyperlink" Target="https://ek.nuffmondia.nl/user/?user=58" TargetMode="External"/><Relationship Id="rId11" Type="http://schemas.openxmlformats.org/officeDocument/2006/relationships/hyperlink" Target="https://ek.nuffmondia.nl/user/?user=67" TargetMode="External"/><Relationship Id="rId24" Type="http://schemas.openxmlformats.org/officeDocument/2006/relationships/hyperlink" Target="https://ek.nuffmondia.nl/user/?user=46" TargetMode="External"/><Relationship Id="rId32" Type="http://schemas.openxmlformats.org/officeDocument/2006/relationships/hyperlink" Target="https://ek.nuffmondia.nl/user/?user=21" TargetMode="External"/><Relationship Id="rId37" Type="http://schemas.openxmlformats.org/officeDocument/2006/relationships/hyperlink" Target="https://ek.nuffmondia.nl/user/?user=59" TargetMode="External"/><Relationship Id="rId40" Type="http://schemas.openxmlformats.org/officeDocument/2006/relationships/hyperlink" Target="https://ek.nuffmondia.nl/user/?user=24" TargetMode="External"/><Relationship Id="rId45" Type="http://schemas.openxmlformats.org/officeDocument/2006/relationships/hyperlink" Target="https://ek.nuffmondia.nl/user/?user=31" TargetMode="External"/><Relationship Id="rId53" Type="http://schemas.openxmlformats.org/officeDocument/2006/relationships/hyperlink" Target="https://ek.nuffmondia.nl/user/?user=11" TargetMode="External"/><Relationship Id="rId5" Type="http://schemas.openxmlformats.org/officeDocument/2006/relationships/hyperlink" Target="https://ek.nuffmondia.nl/user/?user=61" TargetMode="External"/><Relationship Id="rId10" Type="http://schemas.openxmlformats.org/officeDocument/2006/relationships/hyperlink" Target="https://ek.nuffmondia.nl/user/?user=66" TargetMode="External"/><Relationship Id="rId19" Type="http://schemas.openxmlformats.org/officeDocument/2006/relationships/hyperlink" Target="https://ek.nuffmondia.nl/user/?user=15" TargetMode="External"/><Relationship Id="rId31" Type="http://schemas.openxmlformats.org/officeDocument/2006/relationships/hyperlink" Target="https://ek.nuffmondia.nl/user/?user=57" TargetMode="External"/><Relationship Id="rId44" Type="http://schemas.openxmlformats.org/officeDocument/2006/relationships/hyperlink" Target="https://ek.nuffmondia.nl/user/?user=7" TargetMode="External"/><Relationship Id="rId52" Type="http://schemas.openxmlformats.org/officeDocument/2006/relationships/hyperlink" Target="https://ek.nuffmondia.nl/user/?user=35" TargetMode="External"/><Relationship Id="rId4" Type="http://schemas.openxmlformats.org/officeDocument/2006/relationships/hyperlink" Target="https://ek.nuffmondia.nl/user/?user=45" TargetMode="External"/><Relationship Id="rId9" Type="http://schemas.openxmlformats.org/officeDocument/2006/relationships/hyperlink" Target="https://ek.nuffmondia.nl/user/?user=9" TargetMode="External"/><Relationship Id="rId14" Type="http://schemas.openxmlformats.org/officeDocument/2006/relationships/hyperlink" Target="https://ek.nuffmondia.nl/user/?user=17" TargetMode="External"/><Relationship Id="rId22" Type="http://schemas.openxmlformats.org/officeDocument/2006/relationships/hyperlink" Target="https://ek.nuffmondia.nl/user/?user=20" TargetMode="External"/><Relationship Id="rId27" Type="http://schemas.openxmlformats.org/officeDocument/2006/relationships/hyperlink" Target="https://ek.nuffmondia.nl/user/?user=41" TargetMode="External"/><Relationship Id="rId30" Type="http://schemas.openxmlformats.org/officeDocument/2006/relationships/hyperlink" Target="https://ek.nuffmondia.nl/user/?user=70" TargetMode="External"/><Relationship Id="rId35" Type="http://schemas.openxmlformats.org/officeDocument/2006/relationships/hyperlink" Target="https://ek.nuffmondia.nl/user/?user=55" TargetMode="External"/><Relationship Id="rId43" Type="http://schemas.openxmlformats.org/officeDocument/2006/relationships/hyperlink" Target="https://ek.nuffmondia.nl/user/?user=26" TargetMode="External"/><Relationship Id="rId48" Type="http://schemas.openxmlformats.org/officeDocument/2006/relationships/hyperlink" Target="https://ek.nuffmondia.nl/user/?user=2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ek.nuffmondia.nl/user/?user=64" TargetMode="External"/><Relationship Id="rId51" Type="http://schemas.openxmlformats.org/officeDocument/2006/relationships/hyperlink" Target="https://ek.nuffmondia.nl/user/?user=38" TargetMode="External"/><Relationship Id="rId3" Type="http://schemas.openxmlformats.org/officeDocument/2006/relationships/hyperlink" Target="https://ek.nuffmondia.nl/user/?user=19" TargetMode="External"/><Relationship Id="rId12" Type="http://schemas.openxmlformats.org/officeDocument/2006/relationships/hyperlink" Target="https://ek.nuffmondia.nl/user/?user=5" TargetMode="External"/><Relationship Id="rId17" Type="http://schemas.openxmlformats.org/officeDocument/2006/relationships/hyperlink" Target="https://ek.nuffmondia.nl/user/?user=39" TargetMode="External"/><Relationship Id="rId25" Type="http://schemas.openxmlformats.org/officeDocument/2006/relationships/hyperlink" Target="https://ek.nuffmondia.nl/user/?user=51" TargetMode="External"/><Relationship Id="rId33" Type="http://schemas.openxmlformats.org/officeDocument/2006/relationships/hyperlink" Target="https://ek.nuffmondia.nl/user/?user=23" TargetMode="External"/><Relationship Id="rId38" Type="http://schemas.openxmlformats.org/officeDocument/2006/relationships/hyperlink" Target="https://ek.nuffmondia.nl/user/?user=12" TargetMode="External"/><Relationship Id="rId46" Type="http://schemas.openxmlformats.org/officeDocument/2006/relationships/hyperlink" Target="https://ek.nuffmondia.nl/user/?user=52" TargetMode="External"/><Relationship Id="rId20" Type="http://schemas.openxmlformats.org/officeDocument/2006/relationships/hyperlink" Target="https://ek.nuffmondia.nl/user/?user=40" TargetMode="External"/><Relationship Id="rId41" Type="http://schemas.openxmlformats.org/officeDocument/2006/relationships/hyperlink" Target="https://ek.nuffmondia.nl/user/?user=60" TargetMode="External"/><Relationship Id="rId54" Type="http://schemas.openxmlformats.org/officeDocument/2006/relationships/hyperlink" Target="https://ek.nuffmondia.nl/user/?user=68" TargetMode="External"/><Relationship Id="rId1" Type="http://schemas.openxmlformats.org/officeDocument/2006/relationships/hyperlink" Target="https://ek.nuffmondia.nl/user/?user=33" TargetMode="External"/><Relationship Id="rId6" Type="http://schemas.openxmlformats.org/officeDocument/2006/relationships/hyperlink" Target="https://ek.nuffmondia.nl/user/?user=30" TargetMode="External"/><Relationship Id="rId15" Type="http://schemas.openxmlformats.org/officeDocument/2006/relationships/hyperlink" Target="https://ek.nuffmondia.nl/user/?user=29" TargetMode="External"/><Relationship Id="rId23" Type="http://schemas.openxmlformats.org/officeDocument/2006/relationships/hyperlink" Target="https://ek.nuffmondia.nl/user/?user=53" TargetMode="External"/><Relationship Id="rId28" Type="http://schemas.openxmlformats.org/officeDocument/2006/relationships/hyperlink" Target="https://ek.nuffmondia.nl/user/?user=56" TargetMode="External"/><Relationship Id="rId36" Type="http://schemas.openxmlformats.org/officeDocument/2006/relationships/hyperlink" Target="https://ek.nuffmondia.nl/user/?user=22" TargetMode="External"/><Relationship Id="rId49" Type="http://schemas.openxmlformats.org/officeDocument/2006/relationships/hyperlink" Target="https://ek.nuffmondia.nl/user/?user=3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k.nuffmondia.nl/user/?user=27" TargetMode="External"/><Relationship Id="rId18" Type="http://schemas.openxmlformats.org/officeDocument/2006/relationships/hyperlink" Target="https://ek.nuffmondia.nl/user/?user=34" TargetMode="External"/><Relationship Id="rId26" Type="http://schemas.openxmlformats.org/officeDocument/2006/relationships/hyperlink" Target="https://ek.nuffmondia.nl/user/?user=16" TargetMode="External"/><Relationship Id="rId39" Type="http://schemas.openxmlformats.org/officeDocument/2006/relationships/hyperlink" Target="https://ek.nuffmondia.nl/user/?user=28" TargetMode="External"/><Relationship Id="rId21" Type="http://schemas.openxmlformats.org/officeDocument/2006/relationships/hyperlink" Target="https://ek.nuffmondia.nl/user/?user=36" TargetMode="External"/><Relationship Id="rId34" Type="http://schemas.openxmlformats.org/officeDocument/2006/relationships/hyperlink" Target="https://ek.nuffmondia.nl/user/?user=32" TargetMode="External"/><Relationship Id="rId42" Type="http://schemas.openxmlformats.org/officeDocument/2006/relationships/hyperlink" Target="https://ek.nuffmondia.nl/user/?user=13" TargetMode="External"/><Relationship Id="rId47" Type="http://schemas.openxmlformats.org/officeDocument/2006/relationships/hyperlink" Target="https://ek.nuffmondia.nl/user/?user=50" TargetMode="External"/><Relationship Id="rId50" Type="http://schemas.openxmlformats.org/officeDocument/2006/relationships/hyperlink" Target="https://ek.nuffmondia.nl/user/?user=14" TargetMode="External"/><Relationship Id="rId55" Type="http://schemas.openxmlformats.org/officeDocument/2006/relationships/hyperlink" Target="https://ek.nuffmondia.nl/user/?user=8" TargetMode="External"/><Relationship Id="rId7" Type="http://schemas.openxmlformats.org/officeDocument/2006/relationships/hyperlink" Target="https://ek.nuffmondia.nl/user/?user=63" TargetMode="External"/><Relationship Id="rId2" Type="http://schemas.openxmlformats.org/officeDocument/2006/relationships/hyperlink" Target="https://ek.nuffmondia.nl/user/?user=44" TargetMode="External"/><Relationship Id="rId16" Type="http://schemas.openxmlformats.org/officeDocument/2006/relationships/hyperlink" Target="https://ek.nuffmondia.nl/user/?user=42" TargetMode="External"/><Relationship Id="rId29" Type="http://schemas.openxmlformats.org/officeDocument/2006/relationships/hyperlink" Target="https://ek.nuffmondia.nl/user/?user=58" TargetMode="External"/><Relationship Id="rId11" Type="http://schemas.openxmlformats.org/officeDocument/2006/relationships/hyperlink" Target="https://ek.nuffmondia.nl/user/?user=67" TargetMode="External"/><Relationship Id="rId24" Type="http://schemas.openxmlformats.org/officeDocument/2006/relationships/hyperlink" Target="https://ek.nuffmondia.nl/user/?user=46" TargetMode="External"/><Relationship Id="rId32" Type="http://schemas.openxmlformats.org/officeDocument/2006/relationships/hyperlink" Target="https://ek.nuffmondia.nl/user/?user=21" TargetMode="External"/><Relationship Id="rId37" Type="http://schemas.openxmlformats.org/officeDocument/2006/relationships/hyperlink" Target="https://ek.nuffmondia.nl/user/?user=59" TargetMode="External"/><Relationship Id="rId40" Type="http://schemas.openxmlformats.org/officeDocument/2006/relationships/hyperlink" Target="https://ek.nuffmondia.nl/user/?user=24" TargetMode="External"/><Relationship Id="rId45" Type="http://schemas.openxmlformats.org/officeDocument/2006/relationships/hyperlink" Target="https://ek.nuffmondia.nl/user/?user=31" TargetMode="External"/><Relationship Id="rId53" Type="http://schemas.openxmlformats.org/officeDocument/2006/relationships/hyperlink" Target="https://ek.nuffmondia.nl/user/?user=11" TargetMode="External"/><Relationship Id="rId5" Type="http://schemas.openxmlformats.org/officeDocument/2006/relationships/hyperlink" Target="https://ek.nuffmondia.nl/user/?user=61" TargetMode="External"/><Relationship Id="rId10" Type="http://schemas.openxmlformats.org/officeDocument/2006/relationships/hyperlink" Target="https://ek.nuffmondia.nl/user/?user=66" TargetMode="External"/><Relationship Id="rId19" Type="http://schemas.openxmlformats.org/officeDocument/2006/relationships/hyperlink" Target="https://ek.nuffmondia.nl/user/?user=15" TargetMode="External"/><Relationship Id="rId31" Type="http://schemas.openxmlformats.org/officeDocument/2006/relationships/hyperlink" Target="https://ek.nuffmondia.nl/user/?user=57" TargetMode="External"/><Relationship Id="rId44" Type="http://schemas.openxmlformats.org/officeDocument/2006/relationships/hyperlink" Target="https://ek.nuffmondia.nl/user/?user=7" TargetMode="External"/><Relationship Id="rId52" Type="http://schemas.openxmlformats.org/officeDocument/2006/relationships/hyperlink" Target="https://ek.nuffmondia.nl/user/?user=35" TargetMode="External"/><Relationship Id="rId4" Type="http://schemas.openxmlformats.org/officeDocument/2006/relationships/hyperlink" Target="https://ek.nuffmondia.nl/user/?user=45" TargetMode="External"/><Relationship Id="rId9" Type="http://schemas.openxmlformats.org/officeDocument/2006/relationships/hyperlink" Target="https://ek.nuffmondia.nl/user/?user=9" TargetMode="External"/><Relationship Id="rId14" Type="http://schemas.openxmlformats.org/officeDocument/2006/relationships/hyperlink" Target="https://ek.nuffmondia.nl/user/?user=17" TargetMode="External"/><Relationship Id="rId22" Type="http://schemas.openxmlformats.org/officeDocument/2006/relationships/hyperlink" Target="https://ek.nuffmondia.nl/user/?user=20" TargetMode="External"/><Relationship Id="rId27" Type="http://schemas.openxmlformats.org/officeDocument/2006/relationships/hyperlink" Target="https://ek.nuffmondia.nl/user/?user=41" TargetMode="External"/><Relationship Id="rId30" Type="http://schemas.openxmlformats.org/officeDocument/2006/relationships/hyperlink" Target="https://ek.nuffmondia.nl/user/?user=70" TargetMode="External"/><Relationship Id="rId35" Type="http://schemas.openxmlformats.org/officeDocument/2006/relationships/hyperlink" Target="https://ek.nuffmondia.nl/user/?user=55" TargetMode="External"/><Relationship Id="rId43" Type="http://schemas.openxmlformats.org/officeDocument/2006/relationships/hyperlink" Target="https://ek.nuffmondia.nl/user/?user=26" TargetMode="External"/><Relationship Id="rId48" Type="http://schemas.openxmlformats.org/officeDocument/2006/relationships/hyperlink" Target="https://ek.nuffmondia.nl/user/?user=25" TargetMode="External"/><Relationship Id="rId8" Type="http://schemas.openxmlformats.org/officeDocument/2006/relationships/hyperlink" Target="https://ek.nuffmondia.nl/user/?user=64" TargetMode="External"/><Relationship Id="rId51" Type="http://schemas.openxmlformats.org/officeDocument/2006/relationships/hyperlink" Target="https://ek.nuffmondia.nl/user/?user=38" TargetMode="External"/><Relationship Id="rId3" Type="http://schemas.openxmlformats.org/officeDocument/2006/relationships/hyperlink" Target="https://ek.nuffmondia.nl/user/?user=19" TargetMode="External"/><Relationship Id="rId12" Type="http://schemas.openxmlformats.org/officeDocument/2006/relationships/hyperlink" Target="https://ek.nuffmondia.nl/user/?user=5" TargetMode="External"/><Relationship Id="rId17" Type="http://schemas.openxmlformats.org/officeDocument/2006/relationships/hyperlink" Target="https://ek.nuffmondia.nl/user/?user=39" TargetMode="External"/><Relationship Id="rId25" Type="http://schemas.openxmlformats.org/officeDocument/2006/relationships/hyperlink" Target="https://ek.nuffmondia.nl/user/?user=51" TargetMode="External"/><Relationship Id="rId33" Type="http://schemas.openxmlformats.org/officeDocument/2006/relationships/hyperlink" Target="https://ek.nuffmondia.nl/user/?user=23" TargetMode="External"/><Relationship Id="rId38" Type="http://schemas.openxmlformats.org/officeDocument/2006/relationships/hyperlink" Target="https://ek.nuffmondia.nl/user/?user=12" TargetMode="External"/><Relationship Id="rId46" Type="http://schemas.openxmlformats.org/officeDocument/2006/relationships/hyperlink" Target="https://ek.nuffmondia.nl/user/?user=52" TargetMode="External"/><Relationship Id="rId20" Type="http://schemas.openxmlformats.org/officeDocument/2006/relationships/hyperlink" Target="https://ek.nuffmondia.nl/user/?user=40" TargetMode="External"/><Relationship Id="rId41" Type="http://schemas.openxmlformats.org/officeDocument/2006/relationships/hyperlink" Target="https://ek.nuffmondia.nl/user/?user=60" TargetMode="External"/><Relationship Id="rId54" Type="http://schemas.openxmlformats.org/officeDocument/2006/relationships/hyperlink" Target="https://ek.nuffmondia.nl/user/?user=68" TargetMode="External"/><Relationship Id="rId1" Type="http://schemas.openxmlformats.org/officeDocument/2006/relationships/hyperlink" Target="https://ek.nuffmondia.nl/user/?user=33" TargetMode="External"/><Relationship Id="rId6" Type="http://schemas.openxmlformats.org/officeDocument/2006/relationships/hyperlink" Target="https://ek.nuffmondia.nl/user/?user=30" TargetMode="External"/><Relationship Id="rId15" Type="http://schemas.openxmlformats.org/officeDocument/2006/relationships/hyperlink" Target="https://ek.nuffmondia.nl/user/?user=29" TargetMode="External"/><Relationship Id="rId23" Type="http://schemas.openxmlformats.org/officeDocument/2006/relationships/hyperlink" Target="https://ek.nuffmondia.nl/user/?user=53" TargetMode="External"/><Relationship Id="rId28" Type="http://schemas.openxmlformats.org/officeDocument/2006/relationships/hyperlink" Target="https://ek.nuffmondia.nl/user/?user=56" TargetMode="External"/><Relationship Id="rId36" Type="http://schemas.openxmlformats.org/officeDocument/2006/relationships/hyperlink" Target="https://ek.nuffmondia.nl/user/?user=22" TargetMode="External"/><Relationship Id="rId49" Type="http://schemas.openxmlformats.org/officeDocument/2006/relationships/hyperlink" Target="https://ek.nuffmondia.nl/user/?user=37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k.nuffmondia.nl/user/?user=27" TargetMode="External"/><Relationship Id="rId18" Type="http://schemas.openxmlformats.org/officeDocument/2006/relationships/hyperlink" Target="https://ek.nuffmondia.nl/user/?user=34" TargetMode="External"/><Relationship Id="rId26" Type="http://schemas.openxmlformats.org/officeDocument/2006/relationships/hyperlink" Target="https://ek.nuffmondia.nl/user/?user=16" TargetMode="External"/><Relationship Id="rId39" Type="http://schemas.openxmlformats.org/officeDocument/2006/relationships/hyperlink" Target="https://ek.nuffmondia.nl/user/?user=28" TargetMode="External"/><Relationship Id="rId21" Type="http://schemas.openxmlformats.org/officeDocument/2006/relationships/hyperlink" Target="https://ek.nuffmondia.nl/user/?user=36" TargetMode="External"/><Relationship Id="rId34" Type="http://schemas.openxmlformats.org/officeDocument/2006/relationships/hyperlink" Target="https://ek.nuffmondia.nl/user/?user=32" TargetMode="External"/><Relationship Id="rId42" Type="http://schemas.openxmlformats.org/officeDocument/2006/relationships/hyperlink" Target="https://ek.nuffmondia.nl/user/?user=13" TargetMode="External"/><Relationship Id="rId47" Type="http://schemas.openxmlformats.org/officeDocument/2006/relationships/hyperlink" Target="https://ek.nuffmondia.nl/user/?user=50" TargetMode="External"/><Relationship Id="rId50" Type="http://schemas.openxmlformats.org/officeDocument/2006/relationships/hyperlink" Target="https://ek.nuffmondia.nl/user/?user=14" TargetMode="External"/><Relationship Id="rId55" Type="http://schemas.openxmlformats.org/officeDocument/2006/relationships/hyperlink" Target="https://ek.nuffmondia.nl/user/?user=8" TargetMode="External"/><Relationship Id="rId7" Type="http://schemas.openxmlformats.org/officeDocument/2006/relationships/hyperlink" Target="https://ek.nuffmondia.nl/user/?user=63" TargetMode="External"/><Relationship Id="rId2" Type="http://schemas.openxmlformats.org/officeDocument/2006/relationships/hyperlink" Target="https://ek.nuffmondia.nl/user/?user=44" TargetMode="External"/><Relationship Id="rId16" Type="http://schemas.openxmlformats.org/officeDocument/2006/relationships/hyperlink" Target="https://ek.nuffmondia.nl/user/?user=42" TargetMode="External"/><Relationship Id="rId29" Type="http://schemas.openxmlformats.org/officeDocument/2006/relationships/hyperlink" Target="https://ek.nuffmondia.nl/user/?user=58" TargetMode="External"/><Relationship Id="rId11" Type="http://schemas.openxmlformats.org/officeDocument/2006/relationships/hyperlink" Target="https://ek.nuffmondia.nl/user/?user=67" TargetMode="External"/><Relationship Id="rId24" Type="http://schemas.openxmlformats.org/officeDocument/2006/relationships/hyperlink" Target="https://ek.nuffmondia.nl/user/?user=46" TargetMode="External"/><Relationship Id="rId32" Type="http://schemas.openxmlformats.org/officeDocument/2006/relationships/hyperlink" Target="https://ek.nuffmondia.nl/user/?user=21" TargetMode="External"/><Relationship Id="rId37" Type="http://schemas.openxmlformats.org/officeDocument/2006/relationships/hyperlink" Target="https://ek.nuffmondia.nl/user/?user=59" TargetMode="External"/><Relationship Id="rId40" Type="http://schemas.openxmlformats.org/officeDocument/2006/relationships/hyperlink" Target="https://ek.nuffmondia.nl/user/?user=24" TargetMode="External"/><Relationship Id="rId45" Type="http://schemas.openxmlformats.org/officeDocument/2006/relationships/hyperlink" Target="https://ek.nuffmondia.nl/user/?user=31" TargetMode="External"/><Relationship Id="rId53" Type="http://schemas.openxmlformats.org/officeDocument/2006/relationships/hyperlink" Target="https://ek.nuffmondia.nl/user/?user=11" TargetMode="External"/><Relationship Id="rId5" Type="http://schemas.openxmlformats.org/officeDocument/2006/relationships/hyperlink" Target="https://ek.nuffmondia.nl/user/?user=61" TargetMode="External"/><Relationship Id="rId10" Type="http://schemas.openxmlformats.org/officeDocument/2006/relationships/hyperlink" Target="https://ek.nuffmondia.nl/user/?user=66" TargetMode="External"/><Relationship Id="rId19" Type="http://schemas.openxmlformats.org/officeDocument/2006/relationships/hyperlink" Target="https://ek.nuffmondia.nl/user/?user=15" TargetMode="External"/><Relationship Id="rId31" Type="http://schemas.openxmlformats.org/officeDocument/2006/relationships/hyperlink" Target="https://ek.nuffmondia.nl/user/?user=57" TargetMode="External"/><Relationship Id="rId44" Type="http://schemas.openxmlformats.org/officeDocument/2006/relationships/hyperlink" Target="https://ek.nuffmondia.nl/user/?user=7" TargetMode="External"/><Relationship Id="rId52" Type="http://schemas.openxmlformats.org/officeDocument/2006/relationships/hyperlink" Target="https://ek.nuffmondia.nl/user/?user=35" TargetMode="External"/><Relationship Id="rId4" Type="http://schemas.openxmlformats.org/officeDocument/2006/relationships/hyperlink" Target="https://ek.nuffmondia.nl/user/?user=45" TargetMode="External"/><Relationship Id="rId9" Type="http://schemas.openxmlformats.org/officeDocument/2006/relationships/hyperlink" Target="https://ek.nuffmondia.nl/user/?user=9" TargetMode="External"/><Relationship Id="rId14" Type="http://schemas.openxmlformats.org/officeDocument/2006/relationships/hyperlink" Target="https://ek.nuffmondia.nl/user/?user=17" TargetMode="External"/><Relationship Id="rId22" Type="http://schemas.openxmlformats.org/officeDocument/2006/relationships/hyperlink" Target="https://ek.nuffmondia.nl/user/?user=20" TargetMode="External"/><Relationship Id="rId27" Type="http://schemas.openxmlformats.org/officeDocument/2006/relationships/hyperlink" Target="https://ek.nuffmondia.nl/user/?user=41" TargetMode="External"/><Relationship Id="rId30" Type="http://schemas.openxmlformats.org/officeDocument/2006/relationships/hyperlink" Target="https://ek.nuffmondia.nl/user/?user=70" TargetMode="External"/><Relationship Id="rId35" Type="http://schemas.openxmlformats.org/officeDocument/2006/relationships/hyperlink" Target="https://ek.nuffmondia.nl/user/?user=55" TargetMode="External"/><Relationship Id="rId43" Type="http://schemas.openxmlformats.org/officeDocument/2006/relationships/hyperlink" Target="https://ek.nuffmondia.nl/user/?user=26" TargetMode="External"/><Relationship Id="rId48" Type="http://schemas.openxmlformats.org/officeDocument/2006/relationships/hyperlink" Target="https://ek.nuffmondia.nl/user/?user=25" TargetMode="External"/><Relationship Id="rId8" Type="http://schemas.openxmlformats.org/officeDocument/2006/relationships/hyperlink" Target="https://ek.nuffmondia.nl/user/?user=64" TargetMode="External"/><Relationship Id="rId51" Type="http://schemas.openxmlformats.org/officeDocument/2006/relationships/hyperlink" Target="https://ek.nuffmondia.nl/user/?user=38" TargetMode="External"/><Relationship Id="rId3" Type="http://schemas.openxmlformats.org/officeDocument/2006/relationships/hyperlink" Target="https://ek.nuffmondia.nl/user/?user=19" TargetMode="External"/><Relationship Id="rId12" Type="http://schemas.openxmlformats.org/officeDocument/2006/relationships/hyperlink" Target="https://ek.nuffmondia.nl/user/?user=5" TargetMode="External"/><Relationship Id="rId17" Type="http://schemas.openxmlformats.org/officeDocument/2006/relationships/hyperlink" Target="https://ek.nuffmondia.nl/user/?user=39" TargetMode="External"/><Relationship Id="rId25" Type="http://schemas.openxmlformats.org/officeDocument/2006/relationships/hyperlink" Target="https://ek.nuffmondia.nl/user/?user=51" TargetMode="External"/><Relationship Id="rId33" Type="http://schemas.openxmlformats.org/officeDocument/2006/relationships/hyperlink" Target="https://ek.nuffmondia.nl/user/?user=23" TargetMode="External"/><Relationship Id="rId38" Type="http://schemas.openxmlformats.org/officeDocument/2006/relationships/hyperlink" Target="https://ek.nuffmondia.nl/user/?user=12" TargetMode="External"/><Relationship Id="rId46" Type="http://schemas.openxmlformats.org/officeDocument/2006/relationships/hyperlink" Target="https://ek.nuffmondia.nl/user/?user=52" TargetMode="External"/><Relationship Id="rId20" Type="http://schemas.openxmlformats.org/officeDocument/2006/relationships/hyperlink" Target="https://ek.nuffmondia.nl/user/?user=40" TargetMode="External"/><Relationship Id="rId41" Type="http://schemas.openxmlformats.org/officeDocument/2006/relationships/hyperlink" Target="https://ek.nuffmondia.nl/user/?user=60" TargetMode="External"/><Relationship Id="rId54" Type="http://schemas.openxmlformats.org/officeDocument/2006/relationships/hyperlink" Target="https://ek.nuffmondia.nl/user/?user=68" TargetMode="External"/><Relationship Id="rId1" Type="http://schemas.openxmlformats.org/officeDocument/2006/relationships/hyperlink" Target="https://ek.nuffmondia.nl/user/?user=33" TargetMode="External"/><Relationship Id="rId6" Type="http://schemas.openxmlformats.org/officeDocument/2006/relationships/hyperlink" Target="https://ek.nuffmondia.nl/user/?user=30" TargetMode="External"/><Relationship Id="rId15" Type="http://schemas.openxmlformats.org/officeDocument/2006/relationships/hyperlink" Target="https://ek.nuffmondia.nl/user/?user=29" TargetMode="External"/><Relationship Id="rId23" Type="http://schemas.openxmlformats.org/officeDocument/2006/relationships/hyperlink" Target="https://ek.nuffmondia.nl/user/?user=53" TargetMode="External"/><Relationship Id="rId28" Type="http://schemas.openxmlformats.org/officeDocument/2006/relationships/hyperlink" Target="https://ek.nuffmondia.nl/user/?user=56" TargetMode="External"/><Relationship Id="rId36" Type="http://schemas.openxmlformats.org/officeDocument/2006/relationships/hyperlink" Target="https://ek.nuffmondia.nl/user/?user=22" TargetMode="External"/><Relationship Id="rId49" Type="http://schemas.openxmlformats.org/officeDocument/2006/relationships/hyperlink" Target="https://ek.nuffmondia.nl/user/?user=3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k.nuffmondia.nl/user/?user=17" TargetMode="External"/><Relationship Id="rId13" Type="http://schemas.openxmlformats.org/officeDocument/2006/relationships/hyperlink" Target="https://ek.nuffmondia.nl/user/?user=16" TargetMode="External"/><Relationship Id="rId18" Type="http://schemas.openxmlformats.org/officeDocument/2006/relationships/hyperlink" Target="https://ek.nuffmondia.nl/user/?user=28" TargetMode="External"/><Relationship Id="rId3" Type="http://schemas.openxmlformats.org/officeDocument/2006/relationships/hyperlink" Target="https://ek.nuffmondia.nl/user/?user=61" TargetMode="External"/><Relationship Id="rId21" Type="http://schemas.openxmlformats.org/officeDocument/2006/relationships/hyperlink" Target="https://ek.nuffmondia.nl/user/?user=52" TargetMode="External"/><Relationship Id="rId7" Type="http://schemas.openxmlformats.org/officeDocument/2006/relationships/hyperlink" Target="https://ek.nuffmondia.nl/user/?user=67" TargetMode="External"/><Relationship Id="rId12" Type="http://schemas.openxmlformats.org/officeDocument/2006/relationships/hyperlink" Target="https://ek.nuffmondia.nl/user/?user=51" TargetMode="External"/><Relationship Id="rId17" Type="http://schemas.openxmlformats.org/officeDocument/2006/relationships/hyperlink" Target="https://ek.nuffmondia.nl/user/?user=55" TargetMode="External"/><Relationship Id="rId2" Type="http://schemas.openxmlformats.org/officeDocument/2006/relationships/hyperlink" Target="https://ek.nuffmondia.nl/user/?user=45" TargetMode="External"/><Relationship Id="rId16" Type="http://schemas.openxmlformats.org/officeDocument/2006/relationships/hyperlink" Target="https://ek.nuffmondia.nl/user/?user=23" TargetMode="External"/><Relationship Id="rId20" Type="http://schemas.openxmlformats.org/officeDocument/2006/relationships/hyperlink" Target="https://ek.nuffmondia.nl/user/?user=26" TargetMode="External"/><Relationship Id="rId1" Type="http://schemas.openxmlformats.org/officeDocument/2006/relationships/hyperlink" Target="https://ek.nuffmondia.nl/user/?user=44" TargetMode="External"/><Relationship Id="rId6" Type="http://schemas.openxmlformats.org/officeDocument/2006/relationships/hyperlink" Target="https://ek.nuffmondia.nl/user/?user=66" TargetMode="External"/><Relationship Id="rId11" Type="http://schemas.openxmlformats.org/officeDocument/2006/relationships/hyperlink" Target="https://ek.nuffmondia.nl/user/?user=53" TargetMode="External"/><Relationship Id="rId5" Type="http://schemas.openxmlformats.org/officeDocument/2006/relationships/hyperlink" Target="https://ek.nuffmondia.nl/user/?user=9" TargetMode="External"/><Relationship Id="rId15" Type="http://schemas.openxmlformats.org/officeDocument/2006/relationships/hyperlink" Target="https://ek.nuffmondia.nl/user/?user=56" TargetMode="External"/><Relationship Id="rId10" Type="http://schemas.openxmlformats.org/officeDocument/2006/relationships/hyperlink" Target="https://ek.nuffmondia.nl/user/?user=40" TargetMode="External"/><Relationship Id="rId19" Type="http://schemas.openxmlformats.org/officeDocument/2006/relationships/hyperlink" Target="https://ek.nuffmondia.nl/user/?user=24" TargetMode="External"/><Relationship Id="rId4" Type="http://schemas.openxmlformats.org/officeDocument/2006/relationships/hyperlink" Target="https://ek.nuffmondia.nl/user/?user=63" TargetMode="External"/><Relationship Id="rId9" Type="http://schemas.openxmlformats.org/officeDocument/2006/relationships/hyperlink" Target="https://ek.nuffmondia.nl/user/?user=42" TargetMode="External"/><Relationship Id="rId14" Type="http://schemas.openxmlformats.org/officeDocument/2006/relationships/hyperlink" Target="https://ek.nuffmondia.nl/user/?user=41" TargetMode="External"/><Relationship Id="rId22" Type="http://schemas.openxmlformats.org/officeDocument/2006/relationships/hyperlink" Target="https://ek.nuffmondia.nl/user/?user=5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ek.nuffmondia.nl/user/?user=28" TargetMode="External"/><Relationship Id="rId18" Type="http://schemas.openxmlformats.org/officeDocument/2006/relationships/hyperlink" Target="https://ek.nuffmondia.nl/user/?user=14" TargetMode="External"/><Relationship Id="rId26" Type="http://schemas.openxmlformats.org/officeDocument/2006/relationships/hyperlink" Target="https://ek.nuffmondia.nl/user/?user=57" TargetMode="External"/><Relationship Id="rId39" Type="http://schemas.openxmlformats.org/officeDocument/2006/relationships/hyperlink" Target="https://ek.nuffmondia.nl/user/?user=15" TargetMode="External"/><Relationship Id="rId21" Type="http://schemas.openxmlformats.org/officeDocument/2006/relationships/hyperlink" Target="https://ek.nuffmondia.nl/user/?user=30" TargetMode="External"/><Relationship Id="rId34" Type="http://schemas.openxmlformats.org/officeDocument/2006/relationships/hyperlink" Target="https://ek.nuffmondia.nl/user/?user=21" TargetMode="External"/><Relationship Id="rId42" Type="http://schemas.openxmlformats.org/officeDocument/2006/relationships/hyperlink" Target="https://ek.nuffmondia.nl/user/?user=26" TargetMode="External"/><Relationship Id="rId47" Type="http://schemas.openxmlformats.org/officeDocument/2006/relationships/hyperlink" Target="https://ek.nuffmondia.nl/user/?user=52" TargetMode="External"/><Relationship Id="rId50" Type="http://schemas.openxmlformats.org/officeDocument/2006/relationships/hyperlink" Target="https://ek.nuffmondia.nl/user/?user=17" TargetMode="External"/><Relationship Id="rId55" Type="http://schemas.openxmlformats.org/officeDocument/2006/relationships/hyperlink" Target="https://ek.nuffmondia.nl/user/?user=24" TargetMode="External"/><Relationship Id="rId7" Type="http://schemas.openxmlformats.org/officeDocument/2006/relationships/hyperlink" Target="https://ek.nuffmondia.nl/user/?user=67" TargetMode="External"/><Relationship Id="rId2" Type="http://schemas.openxmlformats.org/officeDocument/2006/relationships/hyperlink" Target="https://ek.nuffmondia.nl/user/?user=51" TargetMode="External"/><Relationship Id="rId16" Type="http://schemas.openxmlformats.org/officeDocument/2006/relationships/hyperlink" Target="https://ek.nuffmondia.nl/user/?user=32" TargetMode="External"/><Relationship Id="rId29" Type="http://schemas.openxmlformats.org/officeDocument/2006/relationships/hyperlink" Target="https://ek.nuffmondia.nl/user/?user=60" TargetMode="External"/><Relationship Id="rId11" Type="http://schemas.openxmlformats.org/officeDocument/2006/relationships/hyperlink" Target="https://ek.nuffmondia.nl/user/?user=46" TargetMode="External"/><Relationship Id="rId24" Type="http://schemas.openxmlformats.org/officeDocument/2006/relationships/hyperlink" Target="https://ek.nuffmondia.nl/user/?user=38" TargetMode="External"/><Relationship Id="rId32" Type="http://schemas.openxmlformats.org/officeDocument/2006/relationships/hyperlink" Target="https://ek.nuffmondia.nl/user/?user=22" TargetMode="External"/><Relationship Id="rId37" Type="http://schemas.openxmlformats.org/officeDocument/2006/relationships/hyperlink" Target="https://ek.nuffmondia.nl/user/?user=31" TargetMode="External"/><Relationship Id="rId40" Type="http://schemas.openxmlformats.org/officeDocument/2006/relationships/hyperlink" Target="https://ek.nuffmondia.nl/user/?user=9" TargetMode="External"/><Relationship Id="rId45" Type="http://schemas.openxmlformats.org/officeDocument/2006/relationships/hyperlink" Target="https://ek.nuffmondia.nl/user/?user=61" TargetMode="External"/><Relationship Id="rId53" Type="http://schemas.openxmlformats.org/officeDocument/2006/relationships/hyperlink" Target="https://ek.nuffmondia.nl/user/?user=11" TargetMode="External"/><Relationship Id="rId5" Type="http://schemas.openxmlformats.org/officeDocument/2006/relationships/hyperlink" Target="https://ek.nuffmondia.nl/user/?user=44" TargetMode="External"/><Relationship Id="rId10" Type="http://schemas.openxmlformats.org/officeDocument/2006/relationships/hyperlink" Target="https://ek.nuffmondia.nl/user/?user=56" TargetMode="External"/><Relationship Id="rId19" Type="http://schemas.openxmlformats.org/officeDocument/2006/relationships/hyperlink" Target="https://ek.nuffmondia.nl/user/?user=12" TargetMode="External"/><Relationship Id="rId31" Type="http://schemas.openxmlformats.org/officeDocument/2006/relationships/hyperlink" Target="https://ek.nuffmondia.nl/user/?user=36" TargetMode="External"/><Relationship Id="rId44" Type="http://schemas.openxmlformats.org/officeDocument/2006/relationships/hyperlink" Target="https://ek.nuffmondia.nl/user/?user=68" TargetMode="External"/><Relationship Id="rId52" Type="http://schemas.openxmlformats.org/officeDocument/2006/relationships/hyperlink" Target="https://ek.nuffmondia.nl/user/?user=19" TargetMode="External"/><Relationship Id="rId4" Type="http://schemas.openxmlformats.org/officeDocument/2006/relationships/hyperlink" Target="https://ek.nuffmondia.nl/user/?user=55" TargetMode="External"/><Relationship Id="rId9" Type="http://schemas.openxmlformats.org/officeDocument/2006/relationships/hyperlink" Target="https://ek.nuffmondia.nl/user/?user=64" TargetMode="External"/><Relationship Id="rId14" Type="http://schemas.openxmlformats.org/officeDocument/2006/relationships/hyperlink" Target="https://ek.nuffmondia.nl/user/?user=25" TargetMode="External"/><Relationship Id="rId22" Type="http://schemas.openxmlformats.org/officeDocument/2006/relationships/hyperlink" Target="https://ek.nuffmondia.nl/user/?user=37" TargetMode="External"/><Relationship Id="rId27" Type="http://schemas.openxmlformats.org/officeDocument/2006/relationships/hyperlink" Target="https://ek.nuffmondia.nl/user/?user=5" TargetMode="External"/><Relationship Id="rId30" Type="http://schemas.openxmlformats.org/officeDocument/2006/relationships/hyperlink" Target="https://ek.nuffmondia.nl/user/?user=63" TargetMode="External"/><Relationship Id="rId35" Type="http://schemas.openxmlformats.org/officeDocument/2006/relationships/hyperlink" Target="https://ek.nuffmondia.nl/user/?user=45" TargetMode="External"/><Relationship Id="rId43" Type="http://schemas.openxmlformats.org/officeDocument/2006/relationships/hyperlink" Target="https://ek.nuffmondia.nl/user/?user=39" TargetMode="External"/><Relationship Id="rId48" Type="http://schemas.openxmlformats.org/officeDocument/2006/relationships/hyperlink" Target="https://ek.nuffmondia.nl/user/?user=34" TargetMode="External"/><Relationship Id="rId8" Type="http://schemas.openxmlformats.org/officeDocument/2006/relationships/hyperlink" Target="https://ek.nuffmondia.nl/user/?user=13" TargetMode="External"/><Relationship Id="rId51" Type="http://schemas.openxmlformats.org/officeDocument/2006/relationships/hyperlink" Target="https://ek.nuffmondia.nl/user/?user=35" TargetMode="External"/><Relationship Id="rId3" Type="http://schemas.openxmlformats.org/officeDocument/2006/relationships/hyperlink" Target="https://ek.nuffmondia.nl/user/?user=66" TargetMode="External"/><Relationship Id="rId12" Type="http://schemas.openxmlformats.org/officeDocument/2006/relationships/hyperlink" Target="https://ek.nuffmondia.nl/user/?user=40" TargetMode="External"/><Relationship Id="rId17" Type="http://schemas.openxmlformats.org/officeDocument/2006/relationships/hyperlink" Target="https://ek.nuffmondia.nl/user/?user=33" TargetMode="External"/><Relationship Id="rId25" Type="http://schemas.openxmlformats.org/officeDocument/2006/relationships/hyperlink" Target="https://ek.nuffmondia.nl/user/?user=16" TargetMode="External"/><Relationship Id="rId33" Type="http://schemas.openxmlformats.org/officeDocument/2006/relationships/hyperlink" Target="https://ek.nuffmondia.nl/user/?user=59" TargetMode="External"/><Relationship Id="rId38" Type="http://schemas.openxmlformats.org/officeDocument/2006/relationships/hyperlink" Target="https://ek.nuffmondia.nl/user/?user=7" TargetMode="External"/><Relationship Id="rId46" Type="http://schemas.openxmlformats.org/officeDocument/2006/relationships/hyperlink" Target="https://ek.nuffmondia.nl/user/?user=29" TargetMode="External"/><Relationship Id="rId20" Type="http://schemas.openxmlformats.org/officeDocument/2006/relationships/hyperlink" Target="https://ek.nuffmondia.nl/user/?user=53" TargetMode="External"/><Relationship Id="rId41" Type="http://schemas.openxmlformats.org/officeDocument/2006/relationships/hyperlink" Target="https://ek.nuffmondia.nl/user/?user=58" TargetMode="External"/><Relationship Id="rId54" Type="http://schemas.openxmlformats.org/officeDocument/2006/relationships/hyperlink" Target="https://ek.nuffmondia.nl/user/?user=70" TargetMode="External"/><Relationship Id="rId1" Type="http://schemas.openxmlformats.org/officeDocument/2006/relationships/hyperlink" Target="https://ek.nuffmondia.nl/user/?user=42" TargetMode="External"/><Relationship Id="rId6" Type="http://schemas.openxmlformats.org/officeDocument/2006/relationships/hyperlink" Target="https://ek.nuffmondia.nl/user/?user=23" TargetMode="External"/><Relationship Id="rId15" Type="http://schemas.openxmlformats.org/officeDocument/2006/relationships/hyperlink" Target="https://ek.nuffmondia.nl/user/?user=50" TargetMode="External"/><Relationship Id="rId23" Type="http://schemas.openxmlformats.org/officeDocument/2006/relationships/hyperlink" Target="https://ek.nuffmondia.nl/user/?user=27" TargetMode="External"/><Relationship Id="rId28" Type="http://schemas.openxmlformats.org/officeDocument/2006/relationships/hyperlink" Target="https://ek.nuffmondia.nl/user/?user=41" TargetMode="External"/><Relationship Id="rId36" Type="http://schemas.openxmlformats.org/officeDocument/2006/relationships/hyperlink" Target="https://ek.nuffmondia.nl/user/?user=8" TargetMode="External"/><Relationship Id="rId49" Type="http://schemas.openxmlformats.org/officeDocument/2006/relationships/hyperlink" Target="https://ek.nuffmondia.nl/user/?user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C63B-63DF-437B-9705-E044E5950798}">
  <sheetPr>
    <tabColor rgb="FFFFC000"/>
  </sheetPr>
  <dimension ref="A1:AR59"/>
  <sheetViews>
    <sheetView workbookViewId="0">
      <pane xSplit="1" topLeftCell="B1" activePane="topRight" state="frozen"/>
      <selection pane="topRight"/>
    </sheetView>
  </sheetViews>
  <sheetFormatPr defaultColWidth="9.1796875" defaultRowHeight="18.5"/>
  <cols>
    <col min="1" max="1" width="32" style="28" bestFit="1" customWidth="1"/>
    <col min="2" max="37" width="5.54296875" style="18" bestFit="1" customWidth="1"/>
    <col min="38" max="38" width="9.81640625" style="18" bestFit="1" customWidth="1"/>
    <col min="39" max="16384" width="9.1796875" style="18"/>
  </cols>
  <sheetData>
    <row r="1" spans="1:44" s="30" customFormat="1" ht="18">
      <c r="A1" s="29"/>
      <c r="B1" s="48" t="s">
        <v>81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 t="s">
        <v>82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8" t="s">
        <v>95</v>
      </c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6" t="s">
        <v>96</v>
      </c>
      <c r="AO1" s="6" t="s">
        <v>114</v>
      </c>
    </row>
    <row r="2" spans="1:44">
      <c r="A2" s="2"/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66</v>
      </c>
      <c r="L2" s="1" t="s">
        <v>67</v>
      </c>
      <c r="M2" s="1" t="s">
        <v>68</v>
      </c>
      <c r="N2" s="1" t="s">
        <v>69</v>
      </c>
      <c r="O2" s="1" t="s">
        <v>70</v>
      </c>
      <c r="P2" s="1" t="s">
        <v>71</v>
      </c>
      <c r="Q2" s="1" t="s">
        <v>72</v>
      </c>
      <c r="R2" s="1" t="s">
        <v>73</v>
      </c>
      <c r="S2" s="1" t="s">
        <v>74</v>
      </c>
      <c r="T2" s="1" t="s">
        <v>75</v>
      </c>
      <c r="U2" s="1" t="s">
        <v>76</v>
      </c>
      <c r="V2" s="1" t="s">
        <v>77</v>
      </c>
      <c r="W2" s="1" t="s">
        <v>78</v>
      </c>
      <c r="X2" s="1" t="s">
        <v>79</v>
      </c>
      <c r="Y2" s="1" t="s">
        <v>80</v>
      </c>
      <c r="Z2" s="1" t="s">
        <v>83</v>
      </c>
      <c r="AA2" s="1" t="s">
        <v>84</v>
      </c>
      <c r="AB2" s="1" t="s">
        <v>85</v>
      </c>
      <c r="AC2" s="1" t="s">
        <v>86</v>
      </c>
      <c r="AD2" s="1" t="s">
        <v>87</v>
      </c>
      <c r="AE2" s="1" t="s">
        <v>88</v>
      </c>
      <c r="AF2" s="1" t="s">
        <v>89</v>
      </c>
      <c r="AG2" s="1" t="s">
        <v>90</v>
      </c>
      <c r="AH2" s="1" t="s">
        <v>91</v>
      </c>
      <c r="AI2" s="1" t="s">
        <v>92</v>
      </c>
      <c r="AJ2" s="1" t="s">
        <v>93</v>
      </c>
      <c r="AK2" s="1" t="s">
        <v>94</v>
      </c>
      <c r="AL2" s="1"/>
    </row>
    <row r="3" spans="1:44">
      <c r="A3" s="2" t="s">
        <v>0</v>
      </c>
      <c r="B3" s="1">
        <v>4</v>
      </c>
      <c r="C3" s="1">
        <v>2</v>
      </c>
      <c r="D3" s="1">
        <v>3</v>
      </c>
      <c r="E3" s="1">
        <v>2</v>
      </c>
      <c r="F3" s="1">
        <v>2</v>
      </c>
      <c r="G3" s="1">
        <v>1</v>
      </c>
      <c r="H3" s="1">
        <v>5</v>
      </c>
      <c r="I3" s="1">
        <v>0</v>
      </c>
      <c r="J3" s="1">
        <v>0</v>
      </c>
      <c r="K3" s="1">
        <v>5</v>
      </c>
      <c r="L3" s="1">
        <v>2</v>
      </c>
      <c r="M3" s="1">
        <v>2</v>
      </c>
      <c r="N3" s="1">
        <v>0</v>
      </c>
      <c r="O3" s="1">
        <v>3</v>
      </c>
      <c r="P3" s="1">
        <v>1</v>
      </c>
      <c r="Q3" s="1">
        <v>1</v>
      </c>
      <c r="R3" s="1">
        <v>0</v>
      </c>
      <c r="S3" s="1">
        <v>5</v>
      </c>
      <c r="T3" s="1">
        <v>2</v>
      </c>
      <c r="U3" s="1">
        <v>1</v>
      </c>
      <c r="V3" s="1">
        <v>1</v>
      </c>
      <c r="W3" s="1">
        <v>1</v>
      </c>
      <c r="X3" s="1">
        <v>3</v>
      </c>
      <c r="Y3" s="1">
        <v>3</v>
      </c>
      <c r="Z3" s="1">
        <v>1</v>
      </c>
      <c r="AA3" s="1">
        <v>0</v>
      </c>
      <c r="AB3" s="1">
        <v>5</v>
      </c>
      <c r="AC3" s="1">
        <v>1</v>
      </c>
      <c r="AD3" s="1">
        <v>0</v>
      </c>
      <c r="AE3" s="1">
        <v>0</v>
      </c>
      <c r="AF3" s="1">
        <v>1</v>
      </c>
      <c r="AG3" s="1">
        <v>1</v>
      </c>
      <c r="AH3" s="1">
        <v>1</v>
      </c>
      <c r="AI3" s="1">
        <v>1</v>
      </c>
      <c r="AJ3" s="1">
        <v>0</v>
      </c>
      <c r="AK3" s="1">
        <v>1</v>
      </c>
      <c r="AL3" s="5">
        <f>SUM(B3:AK3)</f>
        <v>61</v>
      </c>
      <c r="AO3" s="1">
        <f>COUNTIF(B3:AK3,5)+COUNTIF(B3:AK3,10)</f>
        <v>4</v>
      </c>
      <c r="AR3" s="18">
        <f>RANK(AL3,$AL$3:$AL$59)</f>
        <v>28</v>
      </c>
    </row>
    <row r="4" spans="1:44">
      <c r="A4" s="2" t="s">
        <v>1</v>
      </c>
      <c r="B4" s="1">
        <v>2</v>
      </c>
      <c r="C4" s="1">
        <v>3</v>
      </c>
      <c r="D4" s="1">
        <v>2</v>
      </c>
      <c r="E4" s="1">
        <v>3</v>
      </c>
      <c r="F4" s="1">
        <v>2</v>
      </c>
      <c r="G4" s="1">
        <v>1</v>
      </c>
      <c r="H4" s="1">
        <v>2</v>
      </c>
      <c r="I4" s="1">
        <v>0</v>
      </c>
      <c r="J4" s="1">
        <v>0</v>
      </c>
      <c r="K4" s="1">
        <v>3</v>
      </c>
      <c r="L4" s="1">
        <v>2</v>
      </c>
      <c r="M4" s="1">
        <v>2</v>
      </c>
      <c r="N4" s="1">
        <v>1</v>
      </c>
      <c r="O4" s="1">
        <v>3</v>
      </c>
      <c r="P4" s="1">
        <v>0</v>
      </c>
      <c r="Q4" s="1">
        <v>0</v>
      </c>
      <c r="R4" s="1">
        <v>1</v>
      </c>
      <c r="S4" s="1">
        <v>2</v>
      </c>
      <c r="T4" s="1">
        <v>1</v>
      </c>
      <c r="U4" s="1">
        <v>3</v>
      </c>
      <c r="V4" s="1">
        <v>2</v>
      </c>
      <c r="W4" s="1">
        <v>1</v>
      </c>
      <c r="X4" s="1">
        <v>3</v>
      </c>
      <c r="Y4" s="1">
        <v>2</v>
      </c>
      <c r="Z4" s="1">
        <v>0</v>
      </c>
      <c r="AA4" s="1">
        <v>5</v>
      </c>
      <c r="AB4" s="1">
        <v>3</v>
      </c>
      <c r="AC4" s="1">
        <v>1</v>
      </c>
      <c r="AD4" s="1">
        <v>1</v>
      </c>
      <c r="AE4" s="1">
        <v>0</v>
      </c>
      <c r="AF4" s="1">
        <v>1</v>
      </c>
      <c r="AG4" s="1">
        <v>0</v>
      </c>
      <c r="AH4" s="1">
        <v>5</v>
      </c>
      <c r="AI4" s="1">
        <v>0</v>
      </c>
      <c r="AJ4" s="1">
        <v>0</v>
      </c>
      <c r="AK4" s="1">
        <v>5</v>
      </c>
      <c r="AL4" s="5">
        <f t="shared" ref="AL4:AL59" si="0">SUM(B4:AK4)</f>
        <v>62</v>
      </c>
      <c r="AO4" s="1">
        <f t="shared" ref="AO4:AO59" si="1">COUNTIF(B4:AK4,5)+COUNTIF(B4:AK4,10)</f>
        <v>3</v>
      </c>
      <c r="AR4" s="18">
        <f t="shared" ref="AR4:AR59" si="2">RANK(AL4,$AL$3:$AL$59)</f>
        <v>24</v>
      </c>
    </row>
    <row r="5" spans="1:44">
      <c r="A5" s="2" t="s">
        <v>2</v>
      </c>
      <c r="B5" s="1">
        <v>2</v>
      </c>
      <c r="C5" s="1">
        <v>1</v>
      </c>
      <c r="D5" s="1">
        <v>2</v>
      </c>
      <c r="E5" s="1">
        <v>3</v>
      </c>
      <c r="F5" s="1">
        <v>2</v>
      </c>
      <c r="G5" s="1">
        <v>0</v>
      </c>
      <c r="H5" s="1">
        <v>2</v>
      </c>
      <c r="I5" s="1">
        <v>0</v>
      </c>
      <c r="J5" s="1">
        <v>0</v>
      </c>
      <c r="K5" s="1">
        <v>2</v>
      </c>
      <c r="L5" s="8" t="s">
        <v>115</v>
      </c>
      <c r="M5" s="1">
        <v>2</v>
      </c>
      <c r="N5" s="1">
        <v>1</v>
      </c>
      <c r="O5" s="1">
        <v>3</v>
      </c>
      <c r="P5" s="1">
        <v>0</v>
      </c>
      <c r="Q5" s="1">
        <v>1</v>
      </c>
      <c r="R5" s="1">
        <v>0</v>
      </c>
      <c r="S5" s="1">
        <v>4</v>
      </c>
      <c r="T5" s="1">
        <v>1</v>
      </c>
      <c r="U5" s="1">
        <v>3</v>
      </c>
      <c r="V5" s="1">
        <v>2</v>
      </c>
      <c r="W5" s="1">
        <v>5</v>
      </c>
      <c r="X5" s="1">
        <v>3</v>
      </c>
      <c r="Y5" s="1">
        <v>3</v>
      </c>
      <c r="Z5" s="1">
        <v>1</v>
      </c>
      <c r="AA5" s="1">
        <v>1</v>
      </c>
      <c r="AB5" s="1">
        <v>2</v>
      </c>
      <c r="AC5" s="1">
        <v>1</v>
      </c>
      <c r="AD5" s="1">
        <v>1</v>
      </c>
      <c r="AE5" s="1">
        <v>0</v>
      </c>
      <c r="AF5" s="1">
        <v>0</v>
      </c>
      <c r="AG5" s="1">
        <v>2</v>
      </c>
      <c r="AH5" s="1">
        <v>0</v>
      </c>
      <c r="AI5" s="1">
        <v>0</v>
      </c>
      <c r="AJ5" s="1">
        <v>0</v>
      </c>
      <c r="AK5" s="1">
        <v>1</v>
      </c>
      <c r="AL5" s="5">
        <f t="shared" si="0"/>
        <v>51</v>
      </c>
      <c r="AO5" s="1">
        <f t="shared" si="1"/>
        <v>1</v>
      </c>
      <c r="AR5" s="18">
        <f t="shared" si="2"/>
        <v>53</v>
      </c>
    </row>
    <row r="6" spans="1:44">
      <c r="A6" s="2" t="s">
        <v>3</v>
      </c>
      <c r="B6" s="1">
        <v>2</v>
      </c>
      <c r="C6" s="1">
        <v>1</v>
      </c>
      <c r="D6" s="1">
        <v>2</v>
      </c>
      <c r="E6" s="1">
        <v>2</v>
      </c>
      <c r="F6" s="1">
        <v>1</v>
      </c>
      <c r="G6" s="1">
        <v>0</v>
      </c>
      <c r="H6" s="1">
        <v>2</v>
      </c>
      <c r="I6" s="1">
        <v>0</v>
      </c>
      <c r="J6" s="1">
        <v>0</v>
      </c>
      <c r="K6" s="1">
        <v>3</v>
      </c>
      <c r="L6" s="1">
        <v>2</v>
      </c>
      <c r="M6" s="1">
        <v>5</v>
      </c>
      <c r="N6" s="1">
        <v>1</v>
      </c>
      <c r="O6" s="1">
        <v>5</v>
      </c>
      <c r="P6" s="1">
        <v>1</v>
      </c>
      <c r="Q6" s="1">
        <v>1</v>
      </c>
      <c r="R6" s="1">
        <v>1</v>
      </c>
      <c r="S6" s="1">
        <v>0</v>
      </c>
      <c r="T6" s="1">
        <v>1</v>
      </c>
      <c r="U6" s="1">
        <v>0</v>
      </c>
      <c r="V6" s="1">
        <v>0</v>
      </c>
      <c r="W6" s="1">
        <v>1</v>
      </c>
      <c r="X6" s="1">
        <v>0</v>
      </c>
      <c r="Y6" s="1">
        <v>6</v>
      </c>
      <c r="Z6" s="1">
        <v>1</v>
      </c>
      <c r="AA6" s="1">
        <v>1</v>
      </c>
      <c r="AB6" s="1">
        <v>3</v>
      </c>
      <c r="AC6" s="1">
        <v>1</v>
      </c>
      <c r="AD6" s="1">
        <v>2</v>
      </c>
      <c r="AE6" s="1">
        <v>2</v>
      </c>
      <c r="AF6" s="1">
        <v>1</v>
      </c>
      <c r="AG6" s="1">
        <v>2</v>
      </c>
      <c r="AH6" s="1">
        <v>1</v>
      </c>
      <c r="AI6" s="1">
        <v>1</v>
      </c>
      <c r="AJ6" s="1">
        <v>0</v>
      </c>
      <c r="AK6" s="1">
        <v>5</v>
      </c>
      <c r="AL6" s="5">
        <f t="shared" si="0"/>
        <v>57</v>
      </c>
      <c r="AO6" s="1">
        <f t="shared" si="1"/>
        <v>3</v>
      </c>
      <c r="AR6" s="18">
        <f t="shared" si="2"/>
        <v>41</v>
      </c>
    </row>
    <row r="7" spans="1:44">
      <c r="A7" s="2" t="s">
        <v>4</v>
      </c>
      <c r="B7" s="1">
        <v>2</v>
      </c>
      <c r="C7" s="1">
        <v>2</v>
      </c>
      <c r="D7" s="1">
        <v>3</v>
      </c>
      <c r="E7" s="1">
        <v>2</v>
      </c>
      <c r="F7" s="1">
        <v>2</v>
      </c>
      <c r="G7" s="1">
        <v>1</v>
      </c>
      <c r="H7" s="1">
        <v>2</v>
      </c>
      <c r="I7" s="1">
        <v>0</v>
      </c>
      <c r="J7" s="1">
        <v>0</v>
      </c>
      <c r="K7" s="1">
        <v>3</v>
      </c>
      <c r="L7" s="1">
        <v>1</v>
      </c>
      <c r="M7" s="1">
        <v>2</v>
      </c>
      <c r="N7" s="1">
        <v>1</v>
      </c>
      <c r="O7" s="1">
        <v>3</v>
      </c>
      <c r="P7" s="1">
        <v>1</v>
      </c>
      <c r="Q7" s="1">
        <v>5</v>
      </c>
      <c r="R7" s="1">
        <v>0</v>
      </c>
      <c r="S7" s="1">
        <v>2</v>
      </c>
      <c r="T7" s="1">
        <v>1</v>
      </c>
      <c r="U7" s="1">
        <v>0</v>
      </c>
      <c r="V7" s="1">
        <v>2</v>
      </c>
      <c r="W7" s="1">
        <v>1</v>
      </c>
      <c r="X7" s="1">
        <v>2</v>
      </c>
      <c r="Y7" s="1">
        <v>5</v>
      </c>
      <c r="Z7" s="1">
        <v>1</v>
      </c>
      <c r="AA7" s="1">
        <v>0</v>
      </c>
      <c r="AB7" s="1">
        <v>2</v>
      </c>
      <c r="AC7" s="1">
        <v>1</v>
      </c>
      <c r="AD7" s="1">
        <v>0</v>
      </c>
      <c r="AE7" s="1">
        <v>0</v>
      </c>
      <c r="AF7" s="1">
        <v>1</v>
      </c>
      <c r="AG7" s="1">
        <v>1</v>
      </c>
      <c r="AH7" s="1">
        <v>5</v>
      </c>
      <c r="AI7" s="1">
        <v>1</v>
      </c>
      <c r="AJ7" s="1">
        <v>0</v>
      </c>
      <c r="AK7" s="1">
        <v>5</v>
      </c>
      <c r="AL7" s="5">
        <f t="shared" si="0"/>
        <v>60</v>
      </c>
      <c r="AO7" s="1">
        <f t="shared" si="1"/>
        <v>4</v>
      </c>
      <c r="AR7" s="18">
        <f t="shared" si="2"/>
        <v>30</v>
      </c>
    </row>
    <row r="8" spans="1:44">
      <c r="A8" s="2" t="s">
        <v>5</v>
      </c>
      <c r="B8" s="1">
        <v>2</v>
      </c>
      <c r="C8" s="1">
        <v>3</v>
      </c>
      <c r="D8" s="1">
        <v>5</v>
      </c>
      <c r="E8" s="1">
        <v>2</v>
      </c>
      <c r="F8" s="1">
        <v>5</v>
      </c>
      <c r="G8" s="1">
        <v>1</v>
      </c>
      <c r="H8" s="1">
        <v>3</v>
      </c>
      <c r="I8" s="1">
        <v>0</v>
      </c>
      <c r="J8" s="1">
        <v>0</v>
      </c>
      <c r="K8" s="1">
        <v>2</v>
      </c>
      <c r="L8" s="1">
        <v>0</v>
      </c>
      <c r="M8" s="1">
        <v>2</v>
      </c>
      <c r="N8" s="1">
        <v>2</v>
      </c>
      <c r="O8" s="1">
        <v>3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2</v>
      </c>
      <c r="V8" s="1">
        <v>0</v>
      </c>
      <c r="W8" s="1">
        <v>1</v>
      </c>
      <c r="X8" s="1">
        <v>3</v>
      </c>
      <c r="Y8" s="1">
        <v>5</v>
      </c>
      <c r="Z8" s="1">
        <v>0</v>
      </c>
      <c r="AA8" s="1">
        <v>1</v>
      </c>
      <c r="AB8" s="1">
        <v>5</v>
      </c>
      <c r="AC8" s="1">
        <v>1</v>
      </c>
      <c r="AD8" s="1">
        <v>0</v>
      </c>
      <c r="AE8" s="1">
        <v>1</v>
      </c>
      <c r="AF8" s="1">
        <v>1</v>
      </c>
      <c r="AG8" s="1">
        <v>1</v>
      </c>
      <c r="AH8" s="1">
        <v>5</v>
      </c>
      <c r="AI8" s="1">
        <v>1</v>
      </c>
      <c r="AJ8" s="1">
        <v>0</v>
      </c>
      <c r="AK8" s="1">
        <v>0</v>
      </c>
      <c r="AL8" s="5">
        <f t="shared" si="0"/>
        <v>62</v>
      </c>
      <c r="AO8" s="1">
        <f t="shared" si="1"/>
        <v>5</v>
      </c>
      <c r="AR8" s="18">
        <f t="shared" si="2"/>
        <v>24</v>
      </c>
    </row>
    <row r="9" spans="1:44">
      <c r="A9" s="2" t="s">
        <v>6</v>
      </c>
      <c r="B9" s="1">
        <v>2</v>
      </c>
      <c r="C9" s="1">
        <v>2</v>
      </c>
      <c r="D9" s="1">
        <v>0</v>
      </c>
      <c r="E9" s="1">
        <v>2</v>
      </c>
      <c r="F9" s="1">
        <v>2</v>
      </c>
      <c r="G9" s="1">
        <v>0</v>
      </c>
      <c r="H9" s="1">
        <v>2</v>
      </c>
      <c r="I9" s="1">
        <v>1</v>
      </c>
      <c r="J9" s="1">
        <v>0</v>
      </c>
      <c r="K9" s="1">
        <v>2</v>
      </c>
      <c r="L9" s="1">
        <v>2</v>
      </c>
      <c r="M9" s="1">
        <v>2</v>
      </c>
      <c r="N9" s="1">
        <v>1</v>
      </c>
      <c r="O9" s="1">
        <v>3</v>
      </c>
      <c r="P9" s="1">
        <v>5</v>
      </c>
      <c r="Q9" s="1">
        <v>1</v>
      </c>
      <c r="R9" s="1">
        <v>1</v>
      </c>
      <c r="S9" s="1">
        <v>0</v>
      </c>
      <c r="T9" s="1">
        <v>0</v>
      </c>
      <c r="U9" s="1">
        <v>2</v>
      </c>
      <c r="V9" s="1">
        <v>0</v>
      </c>
      <c r="W9" s="1">
        <v>2</v>
      </c>
      <c r="X9" s="1">
        <v>4</v>
      </c>
      <c r="Y9" s="1">
        <v>3</v>
      </c>
      <c r="Z9" s="1">
        <v>1</v>
      </c>
      <c r="AA9" s="1">
        <v>0</v>
      </c>
      <c r="AB9" s="1">
        <v>3</v>
      </c>
      <c r="AC9" s="1">
        <v>0</v>
      </c>
      <c r="AD9" s="1">
        <v>2</v>
      </c>
      <c r="AE9" s="1">
        <v>5</v>
      </c>
      <c r="AF9" s="1">
        <v>1</v>
      </c>
      <c r="AG9" s="1">
        <v>2</v>
      </c>
      <c r="AH9" s="1">
        <v>2</v>
      </c>
      <c r="AI9" s="1">
        <v>1</v>
      </c>
      <c r="AJ9" s="1">
        <v>0</v>
      </c>
      <c r="AK9" s="1">
        <v>2</v>
      </c>
      <c r="AL9" s="5">
        <f t="shared" si="0"/>
        <v>58</v>
      </c>
      <c r="AO9" s="1">
        <f t="shared" si="1"/>
        <v>2</v>
      </c>
      <c r="AR9" s="18">
        <f t="shared" si="2"/>
        <v>37</v>
      </c>
    </row>
    <row r="10" spans="1:44">
      <c r="A10" s="2" t="s">
        <v>7</v>
      </c>
      <c r="B10" s="1">
        <v>2</v>
      </c>
      <c r="C10" s="1">
        <v>1</v>
      </c>
      <c r="D10" s="1">
        <v>0</v>
      </c>
      <c r="E10" s="1">
        <v>3</v>
      </c>
      <c r="F10" s="1">
        <v>3</v>
      </c>
      <c r="G10" s="1">
        <v>1</v>
      </c>
      <c r="H10" s="1">
        <v>2</v>
      </c>
      <c r="I10" s="1">
        <v>0</v>
      </c>
      <c r="J10" s="1">
        <v>0</v>
      </c>
      <c r="K10" s="1">
        <v>3</v>
      </c>
      <c r="L10" s="1">
        <v>3</v>
      </c>
      <c r="M10" s="1">
        <v>5</v>
      </c>
      <c r="N10" s="1">
        <v>1</v>
      </c>
      <c r="O10" s="1">
        <v>5</v>
      </c>
      <c r="P10" s="1">
        <v>1</v>
      </c>
      <c r="Q10" s="1">
        <v>2</v>
      </c>
      <c r="R10" s="1">
        <v>5</v>
      </c>
      <c r="S10" s="1">
        <v>1</v>
      </c>
      <c r="T10" s="1">
        <v>5</v>
      </c>
      <c r="U10" s="1">
        <v>2</v>
      </c>
      <c r="V10" s="1">
        <v>2</v>
      </c>
      <c r="W10" s="1">
        <v>1</v>
      </c>
      <c r="X10" s="1">
        <v>3</v>
      </c>
      <c r="Y10" s="1">
        <v>2</v>
      </c>
      <c r="Z10" s="1">
        <v>0</v>
      </c>
      <c r="AA10" s="1">
        <v>1</v>
      </c>
      <c r="AB10" s="1">
        <v>3</v>
      </c>
      <c r="AC10" s="1">
        <v>1</v>
      </c>
      <c r="AD10" s="1">
        <v>1</v>
      </c>
      <c r="AE10" s="1">
        <v>0</v>
      </c>
      <c r="AF10" s="1">
        <v>1</v>
      </c>
      <c r="AG10" s="1">
        <v>1</v>
      </c>
      <c r="AH10" s="1">
        <v>5</v>
      </c>
      <c r="AI10" s="1">
        <v>0</v>
      </c>
      <c r="AJ10" s="1">
        <v>0</v>
      </c>
      <c r="AK10" s="1">
        <v>0</v>
      </c>
      <c r="AL10" s="5">
        <f t="shared" si="0"/>
        <v>66</v>
      </c>
      <c r="AO10" s="1">
        <f t="shared" si="1"/>
        <v>5</v>
      </c>
      <c r="AR10" s="18">
        <f t="shared" si="2"/>
        <v>15</v>
      </c>
    </row>
    <row r="11" spans="1:44">
      <c r="A11" s="2" t="s">
        <v>8</v>
      </c>
      <c r="B11" s="1">
        <v>4</v>
      </c>
      <c r="C11" s="1">
        <v>5</v>
      </c>
      <c r="D11" s="1">
        <v>0</v>
      </c>
      <c r="E11" s="1">
        <v>3</v>
      </c>
      <c r="F11" s="1">
        <v>6</v>
      </c>
      <c r="G11" s="1">
        <v>0</v>
      </c>
      <c r="H11" s="1">
        <v>2</v>
      </c>
      <c r="I11" s="1">
        <v>0</v>
      </c>
      <c r="J11" s="1">
        <v>2</v>
      </c>
      <c r="K11" s="1">
        <v>3</v>
      </c>
      <c r="L11" s="1">
        <v>2</v>
      </c>
      <c r="M11" s="1">
        <v>1</v>
      </c>
      <c r="N11" s="1">
        <v>1</v>
      </c>
      <c r="O11" s="1">
        <v>3</v>
      </c>
      <c r="P11" s="1">
        <v>5</v>
      </c>
      <c r="Q11" s="1">
        <v>1</v>
      </c>
      <c r="R11" s="1">
        <v>2</v>
      </c>
      <c r="S11" s="1">
        <v>1</v>
      </c>
      <c r="T11" s="1">
        <v>1</v>
      </c>
      <c r="U11" s="1">
        <v>0</v>
      </c>
      <c r="V11" s="1">
        <v>1</v>
      </c>
      <c r="W11" s="1">
        <v>0</v>
      </c>
      <c r="X11" s="1">
        <v>0</v>
      </c>
      <c r="Y11" s="1">
        <v>3</v>
      </c>
      <c r="Z11" s="1">
        <v>1</v>
      </c>
      <c r="AA11" s="1">
        <v>0</v>
      </c>
      <c r="AB11" s="1">
        <v>3</v>
      </c>
      <c r="AC11" s="1">
        <v>1</v>
      </c>
      <c r="AD11" s="1">
        <v>0</v>
      </c>
      <c r="AE11" s="1">
        <v>0</v>
      </c>
      <c r="AF11" s="1">
        <v>1</v>
      </c>
      <c r="AG11" s="1">
        <v>1</v>
      </c>
      <c r="AH11" s="1">
        <v>5</v>
      </c>
      <c r="AI11" s="1">
        <v>1</v>
      </c>
      <c r="AJ11" s="1">
        <v>0</v>
      </c>
      <c r="AK11" s="1">
        <v>0</v>
      </c>
      <c r="AL11" s="5">
        <f t="shared" si="0"/>
        <v>59</v>
      </c>
      <c r="AO11" s="1">
        <f t="shared" si="1"/>
        <v>3</v>
      </c>
      <c r="AR11" s="18">
        <f t="shared" si="2"/>
        <v>34</v>
      </c>
    </row>
    <row r="12" spans="1:44">
      <c r="A12" s="2" t="s">
        <v>9</v>
      </c>
      <c r="B12" s="1">
        <v>2</v>
      </c>
      <c r="C12" s="1">
        <v>1</v>
      </c>
      <c r="D12" s="1">
        <v>0</v>
      </c>
      <c r="E12" s="1">
        <v>5</v>
      </c>
      <c r="F12" s="1">
        <v>2</v>
      </c>
      <c r="G12" s="1">
        <v>1</v>
      </c>
      <c r="H12" s="1">
        <v>2</v>
      </c>
      <c r="I12" s="1">
        <v>0</v>
      </c>
      <c r="J12" s="1">
        <v>0</v>
      </c>
      <c r="K12" s="1">
        <v>2</v>
      </c>
      <c r="L12" s="8" t="s">
        <v>115</v>
      </c>
      <c r="M12" s="1">
        <v>5</v>
      </c>
      <c r="N12" s="1">
        <v>1</v>
      </c>
      <c r="O12" s="1">
        <v>3</v>
      </c>
      <c r="P12" s="1">
        <v>1</v>
      </c>
      <c r="Q12" s="1">
        <v>1</v>
      </c>
      <c r="R12" s="1">
        <v>1</v>
      </c>
      <c r="S12" s="1">
        <v>2</v>
      </c>
      <c r="T12" s="1">
        <v>1</v>
      </c>
      <c r="U12" s="1">
        <v>2</v>
      </c>
      <c r="V12" s="1">
        <v>2</v>
      </c>
      <c r="W12" s="1">
        <v>5</v>
      </c>
      <c r="X12" s="1">
        <v>3</v>
      </c>
      <c r="Y12" s="1">
        <v>3</v>
      </c>
      <c r="Z12" s="1">
        <v>1</v>
      </c>
      <c r="AA12" s="1">
        <v>1</v>
      </c>
      <c r="AB12" s="1">
        <v>1</v>
      </c>
      <c r="AC12" s="1">
        <v>5</v>
      </c>
      <c r="AD12" s="8" t="s">
        <v>115</v>
      </c>
      <c r="AE12" s="8" t="s">
        <v>115</v>
      </c>
      <c r="AF12" s="1">
        <v>1</v>
      </c>
      <c r="AG12" s="1">
        <v>2</v>
      </c>
      <c r="AH12" s="1">
        <v>5</v>
      </c>
      <c r="AI12" s="1">
        <v>1</v>
      </c>
      <c r="AJ12" s="8" t="s">
        <v>115</v>
      </c>
      <c r="AK12" s="8" t="s">
        <v>115</v>
      </c>
      <c r="AL12" s="5">
        <f t="shared" si="0"/>
        <v>62</v>
      </c>
      <c r="AO12" s="1">
        <f t="shared" si="1"/>
        <v>5</v>
      </c>
      <c r="AR12" s="18">
        <f t="shared" si="2"/>
        <v>24</v>
      </c>
    </row>
    <row r="13" spans="1:44">
      <c r="A13" s="2" t="s">
        <v>10</v>
      </c>
      <c r="B13" s="1">
        <v>3</v>
      </c>
      <c r="C13" s="1">
        <v>2</v>
      </c>
      <c r="D13" s="1">
        <v>2</v>
      </c>
      <c r="E13" s="1">
        <v>3</v>
      </c>
      <c r="F13" s="1">
        <v>3</v>
      </c>
      <c r="G13" s="1">
        <v>1</v>
      </c>
      <c r="H13" s="1">
        <v>3</v>
      </c>
      <c r="I13" s="1">
        <v>0</v>
      </c>
      <c r="J13" s="1">
        <v>0</v>
      </c>
      <c r="K13" s="1">
        <v>2</v>
      </c>
      <c r="L13" s="1">
        <v>3</v>
      </c>
      <c r="M13" s="1">
        <v>5</v>
      </c>
      <c r="N13" s="1">
        <v>1</v>
      </c>
      <c r="O13" s="1">
        <v>6</v>
      </c>
      <c r="P13" s="1">
        <v>1</v>
      </c>
      <c r="Q13" s="1">
        <v>5</v>
      </c>
      <c r="R13" s="1">
        <v>1</v>
      </c>
      <c r="S13" s="1">
        <v>2</v>
      </c>
      <c r="T13" s="1">
        <v>1</v>
      </c>
      <c r="U13" s="1">
        <v>3</v>
      </c>
      <c r="V13" s="1">
        <v>0</v>
      </c>
      <c r="W13" s="1">
        <v>1</v>
      </c>
      <c r="X13" s="1">
        <v>0</v>
      </c>
      <c r="Y13" s="1">
        <v>5</v>
      </c>
      <c r="Z13" s="1">
        <v>1</v>
      </c>
      <c r="AA13" s="1">
        <v>0</v>
      </c>
      <c r="AB13" s="1">
        <v>4</v>
      </c>
      <c r="AC13" s="1">
        <v>5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1">
        <v>1</v>
      </c>
      <c r="AJ13" s="1">
        <v>0</v>
      </c>
      <c r="AK13" s="1">
        <v>5</v>
      </c>
      <c r="AL13" s="5">
        <f t="shared" si="0"/>
        <v>74</v>
      </c>
      <c r="AO13" s="1">
        <f t="shared" si="1"/>
        <v>5</v>
      </c>
      <c r="AR13" s="18">
        <f t="shared" si="2"/>
        <v>4</v>
      </c>
    </row>
    <row r="14" spans="1:44">
      <c r="A14" s="2" t="s">
        <v>11</v>
      </c>
      <c r="B14" s="1">
        <v>3</v>
      </c>
      <c r="C14" s="1">
        <v>1</v>
      </c>
      <c r="D14" s="1">
        <v>0</v>
      </c>
      <c r="E14" s="1">
        <v>4</v>
      </c>
      <c r="F14" s="1">
        <v>1</v>
      </c>
      <c r="G14" s="1">
        <v>1</v>
      </c>
      <c r="H14" s="1">
        <v>2</v>
      </c>
      <c r="I14" s="1">
        <v>1</v>
      </c>
      <c r="J14" s="1">
        <v>0</v>
      </c>
      <c r="K14" s="1">
        <v>2</v>
      </c>
      <c r="L14" s="1">
        <v>2</v>
      </c>
      <c r="M14" s="1">
        <v>1</v>
      </c>
      <c r="N14" s="1">
        <v>1</v>
      </c>
      <c r="O14" s="1">
        <v>10</v>
      </c>
      <c r="P14" s="1">
        <v>2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0</v>
      </c>
      <c r="W14" s="1">
        <v>1</v>
      </c>
      <c r="X14" s="1">
        <v>2</v>
      </c>
      <c r="Y14" s="1">
        <v>3</v>
      </c>
      <c r="Z14" s="1">
        <v>0</v>
      </c>
      <c r="AA14" s="1">
        <v>1</v>
      </c>
      <c r="AB14" s="1">
        <v>3</v>
      </c>
      <c r="AC14" s="1">
        <v>5</v>
      </c>
      <c r="AD14" s="1">
        <v>1</v>
      </c>
      <c r="AE14" s="1">
        <v>5</v>
      </c>
      <c r="AF14" s="1">
        <v>1</v>
      </c>
      <c r="AG14" s="1">
        <v>0</v>
      </c>
      <c r="AH14" s="1">
        <v>2</v>
      </c>
      <c r="AI14" s="1">
        <v>0</v>
      </c>
      <c r="AJ14" s="1">
        <v>0</v>
      </c>
      <c r="AK14" s="1">
        <v>5</v>
      </c>
      <c r="AL14" s="5">
        <f t="shared" si="0"/>
        <v>65</v>
      </c>
      <c r="AO14" s="1">
        <f t="shared" si="1"/>
        <v>4</v>
      </c>
      <c r="AR14" s="18">
        <f t="shared" si="2"/>
        <v>17</v>
      </c>
    </row>
    <row r="15" spans="1:44">
      <c r="A15" s="2" t="s">
        <v>12</v>
      </c>
      <c r="B15" s="1">
        <v>2</v>
      </c>
      <c r="C15" s="1">
        <v>5</v>
      </c>
      <c r="D15" s="1">
        <v>2</v>
      </c>
      <c r="E15" s="1">
        <v>3</v>
      </c>
      <c r="F15" s="1">
        <v>3</v>
      </c>
      <c r="G15" s="1">
        <v>0</v>
      </c>
      <c r="H15" s="1">
        <v>3</v>
      </c>
      <c r="I15" s="1">
        <v>0</v>
      </c>
      <c r="J15" s="1">
        <v>0</v>
      </c>
      <c r="K15" s="1">
        <v>3</v>
      </c>
      <c r="L15" s="1">
        <v>2</v>
      </c>
      <c r="M15" s="1">
        <v>2</v>
      </c>
      <c r="N15" s="1">
        <v>1</v>
      </c>
      <c r="O15" s="1">
        <v>3</v>
      </c>
      <c r="P15" s="1">
        <v>1</v>
      </c>
      <c r="Q15" s="1">
        <v>1</v>
      </c>
      <c r="R15" s="1">
        <v>1</v>
      </c>
      <c r="S15" s="1">
        <v>2</v>
      </c>
      <c r="T15" s="1">
        <v>2</v>
      </c>
      <c r="U15" s="1">
        <v>2</v>
      </c>
      <c r="V15" s="1">
        <v>2</v>
      </c>
      <c r="W15" s="1">
        <v>1</v>
      </c>
      <c r="X15" s="1">
        <v>2</v>
      </c>
      <c r="Y15" s="1">
        <v>5</v>
      </c>
      <c r="Z15" s="1">
        <v>1</v>
      </c>
      <c r="AA15" s="1">
        <v>0</v>
      </c>
      <c r="AB15" s="1">
        <v>3</v>
      </c>
      <c r="AC15" s="1">
        <v>1</v>
      </c>
      <c r="AD15" s="1">
        <v>1</v>
      </c>
      <c r="AE15" s="1">
        <v>0</v>
      </c>
      <c r="AF15" s="1">
        <v>0</v>
      </c>
      <c r="AG15" s="1">
        <v>1</v>
      </c>
      <c r="AH15" s="1">
        <v>1</v>
      </c>
      <c r="AI15" s="1">
        <v>1</v>
      </c>
      <c r="AJ15" s="1">
        <v>0</v>
      </c>
      <c r="AK15" s="1">
        <v>10</v>
      </c>
      <c r="AL15" s="5">
        <f t="shared" si="0"/>
        <v>67</v>
      </c>
      <c r="AO15" s="1">
        <f t="shared" si="1"/>
        <v>3</v>
      </c>
      <c r="AR15" s="18">
        <f t="shared" si="2"/>
        <v>13</v>
      </c>
    </row>
    <row r="16" spans="1:44">
      <c r="A16" s="2" t="s">
        <v>13</v>
      </c>
      <c r="B16" s="1">
        <v>3</v>
      </c>
      <c r="C16" s="1">
        <v>0</v>
      </c>
      <c r="D16" s="1">
        <v>2</v>
      </c>
      <c r="E16" s="1">
        <v>2</v>
      </c>
      <c r="F16" s="1">
        <v>5</v>
      </c>
      <c r="G16" s="1">
        <v>1</v>
      </c>
      <c r="H16" s="1">
        <v>2</v>
      </c>
      <c r="I16" s="1">
        <v>0</v>
      </c>
      <c r="J16" s="1">
        <v>0</v>
      </c>
      <c r="K16" s="1">
        <v>3</v>
      </c>
      <c r="L16" s="1">
        <v>2</v>
      </c>
      <c r="M16" s="1">
        <v>5</v>
      </c>
      <c r="N16" s="1">
        <v>0</v>
      </c>
      <c r="O16" s="1">
        <v>3</v>
      </c>
      <c r="P16" s="1">
        <v>1</v>
      </c>
      <c r="Q16" s="1">
        <v>1</v>
      </c>
      <c r="R16" s="1">
        <v>1</v>
      </c>
      <c r="S16" s="1">
        <v>2</v>
      </c>
      <c r="T16" s="1">
        <v>2</v>
      </c>
      <c r="U16" s="1">
        <v>3</v>
      </c>
      <c r="V16" s="1">
        <v>0</v>
      </c>
      <c r="W16" s="1">
        <v>0</v>
      </c>
      <c r="X16" s="1">
        <v>3</v>
      </c>
      <c r="Y16" s="1">
        <v>3</v>
      </c>
      <c r="Z16" s="1">
        <v>0</v>
      </c>
      <c r="AA16" s="1">
        <v>1</v>
      </c>
      <c r="AB16" s="1">
        <v>6</v>
      </c>
      <c r="AC16" s="1">
        <v>0</v>
      </c>
      <c r="AD16" s="1">
        <v>0</v>
      </c>
      <c r="AE16" s="1">
        <v>1</v>
      </c>
      <c r="AF16" s="1">
        <v>1</v>
      </c>
      <c r="AG16" s="1">
        <v>0</v>
      </c>
      <c r="AH16" s="1">
        <v>1</v>
      </c>
      <c r="AI16" s="1">
        <v>1</v>
      </c>
      <c r="AJ16" s="1">
        <v>0</v>
      </c>
      <c r="AK16" s="1">
        <v>5</v>
      </c>
      <c r="AL16" s="5">
        <f t="shared" si="0"/>
        <v>60</v>
      </c>
      <c r="AO16" s="1">
        <f t="shared" si="1"/>
        <v>3</v>
      </c>
      <c r="AR16" s="18">
        <f t="shared" si="2"/>
        <v>30</v>
      </c>
    </row>
    <row r="17" spans="1:44">
      <c r="A17" s="2" t="s">
        <v>14</v>
      </c>
      <c r="B17" s="1">
        <v>2</v>
      </c>
      <c r="C17" s="1">
        <v>3</v>
      </c>
      <c r="D17" s="1">
        <v>0</v>
      </c>
      <c r="E17" s="1">
        <v>1</v>
      </c>
      <c r="F17" s="1">
        <v>2</v>
      </c>
      <c r="G17" s="1">
        <v>1</v>
      </c>
      <c r="H17" s="1">
        <v>1</v>
      </c>
      <c r="I17" s="1">
        <v>0</v>
      </c>
      <c r="J17" s="1">
        <v>0</v>
      </c>
      <c r="K17" s="1">
        <v>3</v>
      </c>
      <c r="L17" s="1">
        <v>1</v>
      </c>
      <c r="M17" s="1">
        <v>5</v>
      </c>
      <c r="N17" s="1">
        <v>1</v>
      </c>
      <c r="O17" s="1">
        <v>3</v>
      </c>
      <c r="P17" s="1">
        <v>1</v>
      </c>
      <c r="Q17" s="1">
        <v>1</v>
      </c>
      <c r="R17" s="1">
        <v>1</v>
      </c>
      <c r="S17" s="1">
        <v>1</v>
      </c>
      <c r="T17" s="1">
        <v>0</v>
      </c>
      <c r="U17" s="1">
        <v>2</v>
      </c>
      <c r="V17" s="1">
        <v>2</v>
      </c>
      <c r="W17" s="1">
        <v>1</v>
      </c>
      <c r="X17" s="1">
        <v>2</v>
      </c>
      <c r="Y17" s="1">
        <v>10</v>
      </c>
      <c r="Z17" s="1">
        <v>1</v>
      </c>
      <c r="AA17" s="1">
        <v>1</v>
      </c>
      <c r="AB17" s="1">
        <v>3</v>
      </c>
      <c r="AC17" s="1">
        <v>5</v>
      </c>
      <c r="AD17" s="1">
        <v>1</v>
      </c>
      <c r="AE17" s="1">
        <v>0</v>
      </c>
      <c r="AF17" s="1">
        <v>1</v>
      </c>
      <c r="AG17" s="1">
        <v>0</v>
      </c>
      <c r="AH17" s="8" t="s">
        <v>115</v>
      </c>
      <c r="AI17" s="8" t="s">
        <v>115</v>
      </c>
      <c r="AJ17" s="1">
        <v>0</v>
      </c>
      <c r="AK17" s="1">
        <v>1</v>
      </c>
      <c r="AL17" s="5">
        <f t="shared" si="0"/>
        <v>57</v>
      </c>
      <c r="AO17" s="1">
        <f t="shared" si="1"/>
        <v>3</v>
      </c>
      <c r="AR17" s="18">
        <f t="shared" si="2"/>
        <v>41</v>
      </c>
    </row>
    <row r="18" spans="1:44">
      <c r="A18" s="2" t="s">
        <v>15</v>
      </c>
      <c r="B18" s="1">
        <v>2</v>
      </c>
      <c r="C18" s="1">
        <v>3</v>
      </c>
      <c r="D18" s="1">
        <v>0</v>
      </c>
      <c r="E18" s="1">
        <v>2</v>
      </c>
      <c r="F18" s="1">
        <v>3</v>
      </c>
      <c r="G18" s="1">
        <v>0</v>
      </c>
      <c r="H18" s="1">
        <v>3</v>
      </c>
      <c r="I18" s="1">
        <v>3</v>
      </c>
      <c r="J18" s="1">
        <v>0</v>
      </c>
      <c r="K18" s="1">
        <v>3</v>
      </c>
      <c r="L18" s="1">
        <v>3</v>
      </c>
      <c r="M18" s="1">
        <v>5</v>
      </c>
      <c r="N18" s="1">
        <v>0</v>
      </c>
      <c r="O18" s="1">
        <v>3</v>
      </c>
      <c r="P18" s="1">
        <v>1</v>
      </c>
      <c r="Q18" s="1">
        <v>2</v>
      </c>
      <c r="R18" s="1">
        <v>1</v>
      </c>
      <c r="S18" s="1">
        <v>3</v>
      </c>
      <c r="T18" s="1">
        <v>0</v>
      </c>
      <c r="U18" s="1">
        <v>0</v>
      </c>
      <c r="V18" s="1">
        <v>2</v>
      </c>
      <c r="W18" s="1">
        <v>0</v>
      </c>
      <c r="X18" s="1">
        <v>0</v>
      </c>
      <c r="Y18" s="1">
        <v>10</v>
      </c>
      <c r="Z18" s="1">
        <v>0</v>
      </c>
      <c r="AA18" s="1">
        <v>5</v>
      </c>
      <c r="AB18" s="1">
        <v>3</v>
      </c>
      <c r="AC18" s="1">
        <v>1</v>
      </c>
      <c r="AD18" s="1">
        <v>0</v>
      </c>
      <c r="AE18" s="1">
        <v>0</v>
      </c>
      <c r="AF18" s="1">
        <v>1</v>
      </c>
      <c r="AG18" s="1">
        <v>2</v>
      </c>
      <c r="AH18" s="1">
        <v>5</v>
      </c>
      <c r="AI18" s="1">
        <v>1</v>
      </c>
      <c r="AJ18" s="1">
        <v>0</v>
      </c>
      <c r="AK18" s="1">
        <v>1</v>
      </c>
      <c r="AL18" s="5">
        <f t="shared" si="0"/>
        <v>68</v>
      </c>
      <c r="AO18" s="1">
        <f t="shared" si="1"/>
        <v>4</v>
      </c>
      <c r="AR18" s="18">
        <f t="shared" si="2"/>
        <v>11</v>
      </c>
    </row>
    <row r="19" spans="1:44">
      <c r="A19" s="2" t="s">
        <v>16</v>
      </c>
      <c r="B19" s="1">
        <v>2</v>
      </c>
      <c r="C19" s="1">
        <v>2</v>
      </c>
      <c r="D19" s="1">
        <v>0</v>
      </c>
      <c r="E19" s="1">
        <v>2</v>
      </c>
      <c r="F19" s="1">
        <v>5</v>
      </c>
      <c r="G19" s="1">
        <v>1</v>
      </c>
      <c r="H19" s="1">
        <v>1</v>
      </c>
      <c r="I19" s="1">
        <v>0</v>
      </c>
      <c r="J19" s="1">
        <v>1</v>
      </c>
      <c r="K19" s="1">
        <v>1</v>
      </c>
      <c r="L19" s="1">
        <v>3</v>
      </c>
      <c r="M19" s="1">
        <v>2</v>
      </c>
      <c r="N19" s="1">
        <v>0</v>
      </c>
      <c r="O19" s="1">
        <v>2</v>
      </c>
      <c r="P19" s="1">
        <v>1</v>
      </c>
      <c r="Q19" s="1">
        <v>0</v>
      </c>
      <c r="R19" s="1">
        <v>1</v>
      </c>
      <c r="S19" s="1">
        <v>2</v>
      </c>
      <c r="T19" s="1">
        <v>1</v>
      </c>
      <c r="U19" s="1">
        <v>1</v>
      </c>
      <c r="V19" s="1">
        <v>0</v>
      </c>
      <c r="W19" s="1">
        <v>5</v>
      </c>
      <c r="X19" s="1">
        <v>0</v>
      </c>
      <c r="Y19" s="1">
        <v>3</v>
      </c>
      <c r="Z19" s="1">
        <v>0</v>
      </c>
      <c r="AA19" s="1">
        <v>1</v>
      </c>
      <c r="AB19" s="1">
        <v>3</v>
      </c>
      <c r="AC19" s="1">
        <v>0</v>
      </c>
      <c r="AD19" s="1">
        <v>1</v>
      </c>
      <c r="AE19" s="1">
        <v>1</v>
      </c>
      <c r="AF19" s="1">
        <v>1</v>
      </c>
      <c r="AG19" s="1">
        <v>1</v>
      </c>
      <c r="AH19" s="1">
        <v>5</v>
      </c>
      <c r="AI19" s="1">
        <v>1</v>
      </c>
      <c r="AJ19" s="1">
        <v>0</v>
      </c>
      <c r="AK19" s="1">
        <v>2</v>
      </c>
      <c r="AL19" s="5">
        <f t="shared" si="0"/>
        <v>52</v>
      </c>
      <c r="AO19" s="1">
        <f t="shared" si="1"/>
        <v>3</v>
      </c>
      <c r="AR19" s="18">
        <f t="shared" si="2"/>
        <v>51</v>
      </c>
    </row>
    <row r="20" spans="1:44">
      <c r="A20" s="2" t="s">
        <v>17</v>
      </c>
      <c r="B20" s="8" t="s">
        <v>115</v>
      </c>
      <c r="C20" s="1">
        <v>0</v>
      </c>
      <c r="D20" s="1">
        <v>2</v>
      </c>
      <c r="E20" s="1">
        <v>3</v>
      </c>
      <c r="F20" s="1">
        <v>2</v>
      </c>
      <c r="G20" s="1">
        <v>5</v>
      </c>
      <c r="H20" s="1">
        <v>3</v>
      </c>
      <c r="I20" s="8" t="s">
        <v>115</v>
      </c>
      <c r="J20" s="1">
        <v>0</v>
      </c>
      <c r="K20" s="1">
        <v>2</v>
      </c>
      <c r="L20" s="1">
        <v>0</v>
      </c>
      <c r="M20" s="1">
        <v>3</v>
      </c>
      <c r="N20" s="1">
        <v>1</v>
      </c>
      <c r="O20" s="1">
        <v>3</v>
      </c>
      <c r="P20" s="1">
        <v>1</v>
      </c>
      <c r="Q20" s="1">
        <v>5</v>
      </c>
      <c r="R20" s="1">
        <v>0</v>
      </c>
      <c r="S20" s="1">
        <v>0</v>
      </c>
      <c r="T20" s="1">
        <v>5</v>
      </c>
      <c r="U20" s="1">
        <v>1</v>
      </c>
      <c r="V20" s="1">
        <v>0</v>
      </c>
      <c r="W20" s="1">
        <v>0</v>
      </c>
      <c r="X20" s="1">
        <v>0</v>
      </c>
      <c r="Y20" s="1">
        <v>5</v>
      </c>
      <c r="Z20" s="8" t="s">
        <v>115</v>
      </c>
      <c r="AA20" s="8" t="s">
        <v>115</v>
      </c>
      <c r="AB20" s="1">
        <v>6</v>
      </c>
      <c r="AC20" s="1">
        <v>2</v>
      </c>
      <c r="AD20" s="1">
        <v>0</v>
      </c>
      <c r="AE20" s="1">
        <v>1</v>
      </c>
      <c r="AF20" s="1">
        <v>2</v>
      </c>
      <c r="AG20" s="1">
        <v>1</v>
      </c>
      <c r="AH20" s="1">
        <v>5</v>
      </c>
      <c r="AI20" s="1">
        <v>0</v>
      </c>
      <c r="AJ20" s="1">
        <v>0</v>
      </c>
      <c r="AK20" s="1">
        <v>0</v>
      </c>
      <c r="AL20" s="5">
        <f t="shared" si="0"/>
        <v>58</v>
      </c>
      <c r="AO20" s="1">
        <f t="shared" si="1"/>
        <v>5</v>
      </c>
      <c r="AR20" s="18">
        <f t="shared" si="2"/>
        <v>37</v>
      </c>
    </row>
    <row r="21" spans="1:44">
      <c r="A21" s="2" t="s">
        <v>18</v>
      </c>
      <c r="B21" s="1">
        <v>2</v>
      </c>
      <c r="C21" s="1">
        <v>3</v>
      </c>
      <c r="D21" s="1">
        <v>2</v>
      </c>
      <c r="E21" s="1">
        <v>2</v>
      </c>
      <c r="F21" s="1">
        <v>5</v>
      </c>
      <c r="G21" s="1">
        <v>0</v>
      </c>
      <c r="H21" s="1">
        <v>2</v>
      </c>
      <c r="I21" s="1">
        <v>0</v>
      </c>
      <c r="J21" s="1">
        <v>0</v>
      </c>
      <c r="K21" s="1">
        <v>2</v>
      </c>
      <c r="L21" s="1">
        <v>2</v>
      </c>
      <c r="M21" s="1">
        <v>2</v>
      </c>
      <c r="N21" s="1">
        <v>0</v>
      </c>
      <c r="O21" s="1">
        <v>6</v>
      </c>
      <c r="P21" s="1">
        <v>0</v>
      </c>
      <c r="Q21" s="1">
        <v>1</v>
      </c>
      <c r="R21" s="1">
        <v>1</v>
      </c>
      <c r="S21" s="1">
        <v>2</v>
      </c>
      <c r="T21" s="1">
        <v>1</v>
      </c>
      <c r="U21" s="1">
        <v>3</v>
      </c>
      <c r="V21" s="1">
        <v>2</v>
      </c>
      <c r="W21" s="1">
        <v>0</v>
      </c>
      <c r="X21" s="1">
        <v>3</v>
      </c>
      <c r="Y21" s="1">
        <v>0</v>
      </c>
      <c r="Z21" s="1">
        <v>1</v>
      </c>
      <c r="AA21" s="1">
        <v>5</v>
      </c>
      <c r="AB21" s="1">
        <v>3</v>
      </c>
      <c r="AC21" s="1">
        <v>1</v>
      </c>
      <c r="AD21" s="1">
        <v>0</v>
      </c>
      <c r="AE21" s="1">
        <v>0</v>
      </c>
      <c r="AF21" s="1">
        <v>1</v>
      </c>
      <c r="AG21" s="1">
        <v>0</v>
      </c>
      <c r="AH21" s="1">
        <v>2</v>
      </c>
      <c r="AI21" s="1">
        <v>1</v>
      </c>
      <c r="AJ21" s="1">
        <v>0</v>
      </c>
      <c r="AK21" s="1">
        <v>1</v>
      </c>
      <c r="AL21" s="5">
        <f t="shared" si="0"/>
        <v>56</v>
      </c>
      <c r="AO21" s="1">
        <f t="shared" si="1"/>
        <v>2</v>
      </c>
      <c r="AR21" s="18">
        <f t="shared" si="2"/>
        <v>45</v>
      </c>
    </row>
    <row r="22" spans="1:44">
      <c r="A22" s="2" t="s">
        <v>19</v>
      </c>
      <c r="B22" s="1">
        <v>2</v>
      </c>
      <c r="C22" s="1">
        <v>1</v>
      </c>
      <c r="D22" s="1">
        <v>0</v>
      </c>
      <c r="E22" s="1">
        <v>5</v>
      </c>
      <c r="F22" s="1">
        <v>2</v>
      </c>
      <c r="G22" s="1">
        <v>1</v>
      </c>
      <c r="H22" s="1">
        <v>2</v>
      </c>
      <c r="I22" s="1">
        <v>0</v>
      </c>
      <c r="J22" s="1">
        <v>0</v>
      </c>
      <c r="K22" s="1">
        <v>2</v>
      </c>
      <c r="L22" s="1">
        <v>0</v>
      </c>
      <c r="M22" s="1">
        <v>3</v>
      </c>
      <c r="N22" s="1">
        <v>0</v>
      </c>
      <c r="O22" s="1">
        <v>3</v>
      </c>
      <c r="P22" s="1">
        <v>0</v>
      </c>
      <c r="Q22" s="1">
        <v>2</v>
      </c>
      <c r="R22" s="1">
        <v>1</v>
      </c>
      <c r="S22" s="1">
        <v>2</v>
      </c>
      <c r="T22" s="1">
        <v>2</v>
      </c>
      <c r="U22" s="1">
        <v>5</v>
      </c>
      <c r="V22" s="1">
        <v>2</v>
      </c>
      <c r="W22" s="1">
        <v>5</v>
      </c>
      <c r="X22" s="1">
        <v>3</v>
      </c>
      <c r="Y22" s="1">
        <v>3</v>
      </c>
      <c r="Z22" s="1">
        <v>1</v>
      </c>
      <c r="AA22" s="1">
        <v>2</v>
      </c>
      <c r="AB22" s="1">
        <v>3</v>
      </c>
      <c r="AC22" s="1">
        <v>2</v>
      </c>
      <c r="AD22" s="1">
        <v>0</v>
      </c>
      <c r="AE22" s="1">
        <v>0</v>
      </c>
      <c r="AF22" s="1">
        <v>1</v>
      </c>
      <c r="AG22" s="1">
        <v>0</v>
      </c>
      <c r="AH22" s="1">
        <v>1</v>
      </c>
      <c r="AI22" s="1">
        <v>2</v>
      </c>
      <c r="AJ22" s="1">
        <v>0</v>
      </c>
      <c r="AK22" s="1">
        <v>2</v>
      </c>
      <c r="AL22" s="5">
        <f t="shared" si="0"/>
        <v>60</v>
      </c>
      <c r="AO22" s="1">
        <f t="shared" si="1"/>
        <v>3</v>
      </c>
      <c r="AR22" s="18">
        <f t="shared" si="2"/>
        <v>30</v>
      </c>
    </row>
    <row r="23" spans="1:44">
      <c r="A23" s="2" t="s">
        <v>20</v>
      </c>
      <c r="B23" s="1">
        <v>2</v>
      </c>
      <c r="C23" s="1">
        <v>3</v>
      </c>
      <c r="D23" s="1">
        <v>3</v>
      </c>
      <c r="E23" s="1">
        <v>2</v>
      </c>
      <c r="F23" s="1">
        <v>2</v>
      </c>
      <c r="G23" s="1">
        <v>1</v>
      </c>
      <c r="H23" s="1">
        <v>2</v>
      </c>
      <c r="I23" s="1">
        <v>0</v>
      </c>
      <c r="J23" s="1">
        <v>1</v>
      </c>
      <c r="K23" s="8" t="s">
        <v>115</v>
      </c>
      <c r="L23" s="1">
        <v>2</v>
      </c>
      <c r="M23" s="1">
        <v>0</v>
      </c>
      <c r="N23" s="1">
        <v>0</v>
      </c>
      <c r="O23" s="1">
        <v>5</v>
      </c>
      <c r="P23" s="1">
        <v>1</v>
      </c>
      <c r="Q23" s="1">
        <v>5</v>
      </c>
      <c r="R23" s="1">
        <v>5</v>
      </c>
      <c r="S23" s="1">
        <v>0</v>
      </c>
      <c r="T23" s="1">
        <v>0</v>
      </c>
      <c r="U23" s="1">
        <v>0</v>
      </c>
      <c r="V23" s="1">
        <v>2</v>
      </c>
      <c r="W23" s="1">
        <v>0</v>
      </c>
      <c r="X23" s="1">
        <v>0</v>
      </c>
      <c r="Y23" s="1">
        <v>3</v>
      </c>
      <c r="Z23" s="1">
        <v>1</v>
      </c>
      <c r="AA23" s="1">
        <v>2</v>
      </c>
      <c r="AB23" s="1">
        <v>3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2</v>
      </c>
      <c r="AI23" s="1">
        <v>1</v>
      </c>
      <c r="AJ23" s="1">
        <v>0</v>
      </c>
      <c r="AK23" s="1">
        <v>1</v>
      </c>
      <c r="AL23" s="5">
        <f t="shared" si="0"/>
        <v>54</v>
      </c>
      <c r="AO23" s="1">
        <f t="shared" si="1"/>
        <v>3</v>
      </c>
      <c r="AR23" s="18">
        <f t="shared" si="2"/>
        <v>49</v>
      </c>
    </row>
    <row r="24" spans="1:44">
      <c r="A24" s="2" t="s">
        <v>21</v>
      </c>
      <c r="B24" s="1">
        <v>2</v>
      </c>
      <c r="C24" s="1">
        <v>3</v>
      </c>
      <c r="D24" s="1">
        <v>2</v>
      </c>
      <c r="E24" s="1">
        <v>2</v>
      </c>
      <c r="F24" s="1">
        <v>5</v>
      </c>
      <c r="G24" s="1">
        <v>0</v>
      </c>
      <c r="H24" s="1">
        <v>2</v>
      </c>
      <c r="I24" s="1">
        <v>0</v>
      </c>
      <c r="J24" s="1">
        <v>1</v>
      </c>
      <c r="K24" s="1">
        <v>2</v>
      </c>
      <c r="L24" s="1">
        <v>3</v>
      </c>
      <c r="M24" s="1">
        <v>3</v>
      </c>
      <c r="N24" s="1">
        <v>0</v>
      </c>
      <c r="O24" s="1">
        <v>2</v>
      </c>
      <c r="P24" s="1">
        <v>1</v>
      </c>
      <c r="Q24" s="1">
        <v>1</v>
      </c>
      <c r="R24" s="1">
        <v>1</v>
      </c>
      <c r="S24" s="1">
        <v>0</v>
      </c>
      <c r="T24" s="1">
        <v>0</v>
      </c>
      <c r="U24" s="1">
        <v>3</v>
      </c>
      <c r="V24" s="1">
        <v>0</v>
      </c>
      <c r="W24" s="1">
        <v>0</v>
      </c>
      <c r="X24" s="1">
        <v>3</v>
      </c>
      <c r="Y24" s="1">
        <v>3</v>
      </c>
      <c r="Z24" s="1">
        <v>1</v>
      </c>
      <c r="AA24" s="1">
        <v>2</v>
      </c>
      <c r="AB24" s="1">
        <v>3</v>
      </c>
      <c r="AC24" s="1">
        <v>1</v>
      </c>
      <c r="AD24" s="1">
        <v>1</v>
      </c>
      <c r="AE24" s="1">
        <v>0</v>
      </c>
      <c r="AF24" s="1">
        <v>1</v>
      </c>
      <c r="AG24" s="1">
        <v>0</v>
      </c>
      <c r="AH24" s="1">
        <v>0</v>
      </c>
      <c r="AI24" s="1">
        <v>1</v>
      </c>
      <c r="AJ24" s="1">
        <v>0</v>
      </c>
      <c r="AK24" s="1">
        <v>1</v>
      </c>
      <c r="AL24" s="5">
        <f t="shared" si="0"/>
        <v>50</v>
      </c>
      <c r="AO24" s="1">
        <f t="shared" si="1"/>
        <v>1</v>
      </c>
      <c r="AR24" s="18">
        <f t="shared" si="2"/>
        <v>54</v>
      </c>
    </row>
    <row r="25" spans="1:44">
      <c r="A25" s="2" t="s">
        <v>22</v>
      </c>
      <c r="B25" s="1">
        <v>2</v>
      </c>
      <c r="C25" s="1">
        <v>1</v>
      </c>
      <c r="D25" s="1">
        <v>3</v>
      </c>
      <c r="E25" s="1">
        <v>3</v>
      </c>
      <c r="F25" s="1">
        <v>3</v>
      </c>
      <c r="G25" s="1">
        <v>0</v>
      </c>
      <c r="H25" s="1">
        <v>2</v>
      </c>
      <c r="I25" s="1">
        <v>0</v>
      </c>
      <c r="J25" s="1">
        <v>0</v>
      </c>
      <c r="K25" s="1">
        <v>3</v>
      </c>
      <c r="L25" s="1">
        <v>2</v>
      </c>
      <c r="M25" s="1">
        <v>5</v>
      </c>
      <c r="N25" s="1">
        <v>0</v>
      </c>
      <c r="O25" s="1">
        <v>5</v>
      </c>
      <c r="P25" s="1">
        <v>5</v>
      </c>
      <c r="Q25" s="1">
        <v>5</v>
      </c>
      <c r="R25" s="1">
        <v>0</v>
      </c>
      <c r="S25" s="1">
        <v>2</v>
      </c>
      <c r="T25" s="1">
        <v>0</v>
      </c>
      <c r="U25" s="1">
        <v>1</v>
      </c>
      <c r="V25" s="1">
        <v>2</v>
      </c>
      <c r="W25" s="1">
        <v>5</v>
      </c>
      <c r="X25" s="1">
        <v>0</v>
      </c>
      <c r="Y25" s="1">
        <v>0</v>
      </c>
      <c r="Z25" s="1">
        <v>1</v>
      </c>
      <c r="AA25" s="1">
        <v>1</v>
      </c>
      <c r="AB25" s="1">
        <v>3</v>
      </c>
      <c r="AC25" s="1">
        <v>1</v>
      </c>
      <c r="AD25" s="1">
        <v>1</v>
      </c>
      <c r="AE25" s="1">
        <v>1</v>
      </c>
      <c r="AF25" s="1">
        <v>1</v>
      </c>
      <c r="AG25" s="1">
        <v>2</v>
      </c>
      <c r="AH25" s="1">
        <v>5</v>
      </c>
      <c r="AI25" s="1">
        <v>2</v>
      </c>
      <c r="AJ25" s="1">
        <v>0</v>
      </c>
      <c r="AK25" s="1">
        <v>5</v>
      </c>
      <c r="AL25" s="5">
        <f t="shared" si="0"/>
        <v>72</v>
      </c>
      <c r="AO25" s="1">
        <f t="shared" si="1"/>
        <v>7</v>
      </c>
      <c r="AR25" s="18">
        <f t="shared" si="2"/>
        <v>6</v>
      </c>
    </row>
    <row r="26" spans="1:44">
      <c r="A26" s="2" t="s">
        <v>23</v>
      </c>
      <c r="B26" s="1">
        <v>3</v>
      </c>
      <c r="C26" s="1">
        <v>0</v>
      </c>
      <c r="D26" s="1">
        <v>3</v>
      </c>
      <c r="E26" s="1">
        <v>2</v>
      </c>
      <c r="F26" s="1">
        <v>3</v>
      </c>
      <c r="G26" s="1">
        <v>2</v>
      </c>
      <c r="H26" s="1">
        <v>3</v>
      </c>
      <c r="I26" s="1">
        <v>0</v>
      </c>
      <c r="J26" s="1">
        <v>0</v>
      </c>
      <c r="K26" s="1">
        <v>3</v>
      </c>
      <c r="L26" s="1">
        <v>2</v>
      </c>
      <c r="M26" s="1">
        <v>3</v>
      </c>
      <c r="N26" s="1">
        <v>0</v>
      </c>
      <c r="O26" s="1">
        <v>3</v>
      </c>
      <c r="P26" s="1">
        <v>2</v>
      </c>
      <c r="Q26" s="1">
        <v>5</v>
      </c>
      <c r="R26" s="1">
        <v>1</v>
      </c>
      <c r="S26" s="1">
        <v>1</v>
      </c>
      <c r="T26" s="1">
        <v>5</v>
      </c>
      <c r="U26" s="1">
        <v>0</v>
      </c>
      <c r="V26" s="1">
        <v>0</v>
      </c>
      <c r="W26" s="1">
        <v>5</v>
      </c>
      <c r="X26" s="1">
        <v>3</v>
      </c>
      <c r="Y26" s="1">
        <v>2</v>
      </c>
      <c r="Z26" s="1">
        <v>1</v>
      </c>
      <c r="AA26" s="1">
        <v>1</v>
      </c>
      <c r="AB26" s="1">
        <v>3</v>
      </c>
      <c r="AC26" s="1">
        <v>0</v>
      </c>
      <c r="AD26" s="1">
        <v>0</v>
      </c>
      <c r="AE26" s="1">
        <v>1</v>
      </c>
      <c r="AF26" s="1">
        <v>0</v>
      </c>
      <c r="AG26" s="1">
        <v>0</v>
      </c>
      <c r="AH26" s="1">
        <v>5</v>
      </c>
      <c r="AI26" s="1">
        <v>1</v>
      </c>
      <c r="AJ26" s="1">
        <v>0</v>
      </c>
      <c r="AK26" s="1">
        <v>1</v>
      </c>
      <c r="AL26" s="5">
        <f t="shared" si="0"/>
        <v>64</v>
      </c>
      <c r="AO26" s="1">
        <f t="shared" si="1"/>
        <v>4</v>
      </c>
      <c r="AR26" s="18">
        <f t="shared" si="2"/>
        <v>21</v>
      </c>
    </row>
    <row r="27" spans="1:44">
      <c r="A27" s="2" t="s">
        <v>24</v>
      </c>
      <c r="B27" s="1">
        <v>2</v>
      </c>
      <c r="C27" s="1">
        <v>3</v>
      </c>
      <c r="D27" s="1">
        <v>3</v>
      </c>
      <c r="E27" s="1">
        <v>2</v>
      </c>
      <c r="F27" s="1">
        <v>3</v>
      </c>
      <c r="G27" s="1">
        <v>5</v>
      </c>
      <c r="H27" s="1">
        <v>2</v>
      </c>
      <c r="I27" s="1">
        <v>1</v>
      </c>
      <c r="J27" s="1">
        <v>0</v>
      </c>
      <c r="K27" s="1">
        <v>3</v>
      </c>
      <c r="L27" s="1">
        <v>3</v>
      </c>
      <c r="M27" s="1">
        <v>5</v>
      </c>
      <c r="N27" s="1">
        <v>0</v>
      </c>
      <c r="O27" s="1">
        <v>5</v>
      </c>
      <c r="P27" s="1">
        <v>1</v>
      </c>
      <c r="Q27" s="1">
        <v>1</v>
      </c>
      <c r="R27" s="1">
        <v>2</v>
      </c>
      <c r="S27" s="1">
        <v>2</v>
      </c>
      <c r="T27" s="1">
        <v>0</v>
      </c>
      <c r="U27" s="1">
        <v>1</v>
      </c>
      <c r="V27" s="1">
        <v>1</v>
      </c>
      <c r="W27" s="1">
        <v>0</v>
      </c>
      <c r="X27" s="1">
        <v>2</v>
      </c>
      <c r="Y27" s="1">
        <v>3</v>
      </c>
      <c r="Z27" s="1">
        <v>5</v>
      </c>
      <c r="AA27" s="1">
        <v>2</v>
      </c>
      <c r="AB27" s="1">
        <v>3</v>
      </c>
      <c r="AC27" s="1">
        <v>5</v>
      </c>
      <c r="AD27" s="1">
        <v>0</v>
      </c>
      <c r="AE27" s="1">
        <v>0</v>
      </c>
      <c r="AF27" s="1">
        <v>2</v>
      </c>
      <c r="AG27" s="1">
        <v>1</v>
      </c>
      <c r="AH27" s="1">
        <v>5</v>
      </c>
      <c r="AI27" s="1">
        <v>0</v>
      </c>
      <c r="AJ27" s="1">
        <v>0</v>
      </c>
      <c r="AK27" s="1">
        <v>5</v>
      </c>
      <c r="AL27" s="5">
        <f t="shared" si="0"/>
        <v>78</v>
      </c>
      <c r="AO27" s="1">
        <f t="shared" si="1"/>
        <v>7</v>
      </c>
      <c r="AR27" s="18">
        <f t="shared" si="2"/>
        <v>3</v>
      </c>
    </row>
    <row r="28" spans="1:44">
      <c r="A28" s="2" t="s">
        <v>25</v>
      </c>
      <c r="B28" s="1">
        <v>2</v>
      </c>
      <c r="C28" s="1">
        <v>2</v>
      </c>
      <c r="D28" s="1">
        <v>2</v>
      </c>
      <c r="E28" s="1">
        <v>3</v>
      </c>
      <c r="F28" s="1">
        <v>2</v>
      </c>
      <c r="G28" s="1">
        <v>1</v>
      </c>
      <c r="H28" s="1">
        <v>2</v>
      </c>
      <c r="I28" s="1">
        <v>0</v>
      </c>
      <c r="J28" s="1">
        <v>1</v>
      </c>
      <c r="K28" s="1">
        <v>4</v>
      </c>
      <c r="L28" s="1">
        <v>2</v>
      </c>
      <c r="M28" s="1">
        <v>3</v>
      </c>
      <c r="N28" s="1">
        <v>1</v>
      </c>
      <c r="O28" s="1">
        <v>3</v>
      </c>
      <c r="P28" s="1">
        <v>5</v>
      </c>
      <c r="Q28" s="1">
        <v>1</v>
      </c>
      <c r="R28" s="1">
        <v>1</v>
      </c>
      <c r="S28" s="1">
        <v>2</v>
      </c>
      <c r="T28" s="1">
        <v>2</v>
      </c>
      <c r="U28" s="1">
        <v>1</v>
      </c>
      <c r="V28" s="1">
        <v>0</v>
      </c>
      <c r="W28" s="1">
        <v>1</v>
      </c>
      <c r="X28" s="1">
        <v>0</v>
      </c>
      <c r="Y28" s="1">
        <v>3</v>
      </c>
      <c r="Z28" s="1">
        <v>1</v>
      </c>
      <c r="AA28" s="1">
        <v>1</v>
      </c>
      <c r="AB28" s="1">
        <v>3</v>
      </c>
      <c r="AC28" s="1">
        <v>1</v>
      </c>
      <c r="AD28" s="1">
        <v>0</v>
      </c>
      <c r="AE28" s="1">
        <v>1</v>
      </c>
      <c r="AF28" s="1">
        <v>1</v>
      </c>
      <c r="AG28" s="1">
        <v>0</v>
      </c>
      <c r="AH28" s="1">
        <v>1</v>
      </c>
      <c r="AI28" s="1">
        <v>2</v>
      </c>
      <c r="AJ28" s="1">
        <v>0</v>
      </c>
      <c r="AK28" s="1">
        <v>1</v>
      </c>
      <c r="AL28" s="5">
        <f t="shared" si="0"/>
        <v>56</v>
      </c>
      <c r="AO28" s="1">
        <f t="shared" si="1"/>
        <v>1</v>
      </c>
      <c r="AR28" s="18">
        <f t="shared" si="2"/>
        <v>45</v>
      </c>
    </row>
    <row r="29" spans="1:44">
      <c r="A29" s="2" t="s">
        <v>26</v>
      </c>
      <c r="B29" s="1">
        <v>3</v>
      </c>
      <c r="C29" s="1">
        <v>3</v>
      </c>
      <c r="D29" s="1">
        <v>2</v>
      </c>
      <c r="E29" s="1">
        <v>6</v>
      </c>
      <c r="F29" s="1">
        <v>10</v>
      </c>
      <c r="G29" s="1">
        <v>1</v>
      </c>
      <c r="H29" s="1">
        <v>2</v>
      </c>
      <c r="I29" s="1">
        <v>0</v>
      </c>
      <c r="J29" s="1">
        <v>0</v>
      </c>
      <c r="K29" s="1">
        <v>2</v>
      </c>
      <c r="L29" s="1">
        <v>2</v>
      </c>
      <c r="M29" s="1">
        <v>5</v>
      </c>
      <c r="N29" s="1">
        <v>0</v>
      </c>
      <c r="O29" s="1">
        <v>2</v>
      </c>
      <c r="P29" s="1">
        <v>5</v>
      </c>
      <c r="Q29" s="1">
        <v>1</v>
      </c>
      <c r="R29" s="1">
        <v>1</v>
      </c>
      <c r="S29" s="1">
        <v>2</v>
      </c>
      <c r="T29" s="1">
        <v>2</v>
      </c>
      <c r="U29" s="1">
        <v>1</v>
      </c>
      <c r="V29" s="1">
        <v>0</v>
      </c>
      <c r="W29" s="1">
        <v>0</v>
      </c>
      <c r="X29" s="1">
        <v>3</v>
      </c>
      <c r="Y29" s="1">
        <v>5</v>
      </c>
      <c r="Z29" s="1">
        <v>1</v>
      </c>
      <c r="AA29" s="1">
        <v>1</v>
      </c>
      <c r="AB29" s="1">
        <v>3</v>
      </c>
      <c r="AC29" s="1">
        <v>2</v>
      </c>
      <c r="AD29" s="1">
        <v>0</v>
      </c>
      <c r="AE29" s="1">
        <v>1</v>
      </c>
      <c r="AF29" s="1">
        <v>1</v>
      </c>
      <c r="AG29" s="1">
        <v>2</v>
      </c>
      <c r="AH29" s="1">
        <v>5</v>
      </c>
      <c r="AI29" s="1">
        <v>0</v>
      </c>
      <c r="AJ29" s="1">
        <v>0</v>
      </c>
      <c r="AK29" s="1">
        <v>5</v>
      </c>
      <c r="AL29" s="5">
        <f t="shared" si="0"/>
        <v>79</v>
      </c>
      <c r="AO29" s="1">
        <f t="shared" si="1"/>
        <v>6</v>
      </c>
      <c r="AR29" s="18">
        <f t="shared" si="2"/>
        <v>2</v>
      </c>
    </row>
    <row r="30" spans="1:44">
      <c r="A30" s="2" t="s">
        <v>27</v>
      </c>
      <c r="B30" s="1">
        <v>2</v>
      </c>
      <c r="C30" s="1">
        <v>1</v>
      </c>
      <c r="D30" s="1">
        <v>5</v>
      </c>
      <c r="E30" s="1">
        <v>2</v>
      </c>
      <c r="F30" s="1">
        <v>2</v>
      </c>
      <c r="G30" s="1">
        <v>5</v>
      </c>
      <c r="H30" s="1">
        <v>3</v>
      </c>
      <c r="I30" s="1">
        <v>3</v>
      </c>
      <c r="J30" s="1">
        <v>1</v>
      </c>
      <c r="K30" s="1">
        <v>3</v>
      </c>
      <c r="L30" s="1">
        <v>3</v>
      </c>
      <c r="M30" s="1">
        <v>2</v>
      </c>
      <c r="N30" s="1">
        <v>2</v>
      </c>
      <c r="O30" s="1">
        <v>3</v>
      </c>
      <c r="P30" s="1">
        <v>0</v>
      </c>
      <c r="Q30" s="1">
        <v>0</v>
      </c>
      <c r="R30" s="1">
        <v>2</v>
      </c>
      <c r="S30" s="1">
        <v>2</v>
      </c>
      <c r="T30" s="1">
        <v>0</v>
      </c>
      <c r="U30" s="1">
        <v>2</v>
      </c>
      <c r="V30" s="1">
        <v>0</v>
      </c>
      <c r="W30" s="1">
        <v>0</v>
      </c>
      <c r="X30" s="1">
        <v>3</v>
      </c>
      <c r="Y30" s="1">
        <v>3</v>
      </c>
      <c r="Z30" s="1">
        <v>0</v>
      </c>
      <c r="AA30" s="1">
        <v>0</v>
      </c>
      <c r="AB30" s="1">
        <v>5</v>
      </c>
      <c r="AC30" s="1">
        <v>1</v>
      </c>
      <c r="AD30" s="1">
        <v>1</v>
      </c>
      <c r="AE30" s="1">
        <v>1</v>
      </c>
      <c r="AF30" s="1">
        <v>0</v>
      </c>
      <c r="AG30" s="1">
        <v>2</v>
      </c>
      <c r="AH30" s="1">
        <v>5</v>
      </c>
      <c r="AI30" s="1">
        <v>0</v>
      </c>
      <c r="AJ30" s="1">
        <v>0</v>
      </c>
      <c r="AK30" s="1">
        <v>1</v>
      </c>
      <c r="AL30" s="5">
        <f t="shared" si="0"/>
        <v>65</v>
      </c>
      <c r="AO30" s="1">
        <f t="shared" si="1"/>
        <v>4</v>
      </c>
      <c r="AR30" s="18">
        <f t="shared" si="2"/>
        <v>17</v>
      </c>
    </row>
    <row r="31" spans="1:44">
      <c r="A31" s="2" t="s">
        <v>28</v>
      </c>
      <c r="B31" s="1">
        <v>3</v>
      </c>
      <c r="C31" s="1">
        <v>2</v>
      </c>
      <c r="D31" s="1">
        <v>0</v>
      </c>
      <c r="E31" s="1">
        <v>3</v>
      </c>
      <c r="F31" s="1">
        <v>5</v>
      </c>
      <c r="G31" s="1">
        <v>2</v>
      </c>
      <c r="H31" s="1">
        <v>1</v>
      </c>
      <c r="I31" s="1">
        <v>0</v>
      </c>
      <c r="J31" s="1">
        <v>1</v>
      </c>
      <c r="K31" s="1">
        <v>4</v>
      </c>
      <c r="L31" s="1">
        <v>3</v>
      </c>
      <c r="M31" s="1">
        <v>3</v>
      </c>
      <c r="N31" s="1">
        <v>0</v>
      </c>
      <c r="O31" s="1">
        <v>3</v>
      </c>
      <c r="P31" s="1">
        <v>5</v>
      </c>
      <c r="Q31" s="1">
        <v>2</v>
      </c>
      <c r="R31" s="1">
        <v>1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3</v>
      </c>
      <c r="Y31" s="1">
        <v>0</v>
      </c>
      <c r="Z31" s="1">
        <v>0</v>
      </c>
      <c r="AA31" s="1">
        <v>0</v>
      </c>
      <c r="AB31" s="1">
        <v>3</v>
      </c>
      <c r="AC31" s="1">
        <v>1</v>
      </c>
      <c r="AD31" s="1">
        <v>0</v>
      </c>
      <c r="AE31" s="1">
        <v>1</v>
      </c>
      <c r="AF31" s="1">
        <v>1</v>
      </c>
      <c r="AG31" s="1">
        <v>2</v>
      </c>
      <c r="AH31" s="1">
        <v>5</v>
      </c>
      <c r="AI31" s="1">
        <v>2</v>
      </c>
      <c r="AJ31" s="1">
        <v>0</v>
      </c>
      <c r="AK31" s="1">
        <v>3</v>
      </c>
      <c r="AL31" s="5">
        <f t="shared" si="0"/>
        <v>60</v>
      </c>
      <c r="AO31" s="1">
        <f t="shared" si="1"/>
        <v>3</v>
      </c>
      <c r="AR31" s="18">
        <f t="shared" si="2"/>
        <v>30</v>
      </c>
    </row>
    <row r="32" spans="1:44">
      <c r="A32" s="2" t="s">
        <v>29</v>
      </c>
      <c r="B32" s="1">
        <v>3</v>
      </c>
      <c r="C32" s="1">
        <v>1</v>
      </c>
      <c r="D32" s="1">
        <v>2</v>
      </c>
      <c r="E32" s="1">
        <v>2</v>
      </c>
      <c r="F32" s="1">
        <v>3</v>
      </c>
      <c r="G32" s="1">
        <v>0</v>
      </c>
      <c r="H32" s="1">
        <v>2</v>
      </c>
      <c r="I32" s="1">
        <v>0</v>
      </c>
      <c r="J32" s="1">
        <v>1</v>
      </c>
      <c r="K32" s="1">
        <v>2</v>
      </c>
      <c r="L32" s="1">
        <v>5</v>
      </c>
      <c r="M32" s="1">
        <v>3</v>
      </c>
      <c r="N32" s="1">
        <v>0</v>
      </c>
      <c r="O32" s="1">
        <v>2</v>
      </c>
      <c r="P32" s="1">
        <v>1</v>
      </c>
      <c r="Q32" s="1">
        <v>5</v>
      </c>
      <c r="R32" s="1">
        <v>1</v>
      </c>
      <c r="S32" s="1">
        <v>2</v>
      </c>
      <c r="T32" s="8" t="s">
        <v>115</v>
      </c>
      <c r="U32" s="8" t="s">
        <v>115</v>
      </c>
      <c r="V32" s="8" t="s">
        <v>115</v>
      </c>
      <c r="W32" s="1">
        <v>2</v>
      </c>
      <c r="X32" s="1">
        <v>0</v>
      </c>
      <c r="Y32" s="1">
        <v>2</v>
      </c>
      <c r="Z32" s="1">
        <v>0</v>
      </c>
      <c r="AA32" s="1">
        <v>1</v>
      </c>
      <c r="AB32" s="8" t="s">
        <v>115</v>
      </c>
      <c r="AC32" s="8" t="s">
        <v>115</v>
      </c>
      <c r="AD32" s="1">
        <v>1</v>
      </c>
      <c r="AE32" s="1">
        <v>0</v>
      </c>
      <c r="AF32" s="1">
        <v>1</v>
      </c>
      <c r="AG32" s="1">
        <v>2</v>
      </c>
      <c r="AH32" s="8" t="s">
        <v>115</v>
      </c>
      <c r="AI32" s="8" t="s">
        <v>115</v>
      </c>
      <c r="AJ32" s="8" t="s">
        <v>115</v>
      </c>
      <c r="AK32" s="8" t="s">
        <v>115</v>
      </c>
      <c r="AL32" s="5">
        <f t="shared" si="0"/>
        <v>44</v>
      </c>
      <c r="AO32" s="1">
        <f t="shared" si="1"/>
        <v>2</v>
      </c>
      <c r="AR32" s="18">
        <f t="shared" si="2"/>
        <v>55</v>
      </c>
    </row>
    <row r="33" spans="1:44">
      <c r="A33" s="2" t="s">
        <v>30</v>
      </c>
      <c r="B33" s="1">
        <v>2</v>
      </c>
      <c r="C33" s="1">
        <v>2</v>
      </c>
      <c r="D33" s="1">
        <v>3</v>
      </c>
      <c r="E33" s="1">
        <v>3</v>
      </c>
      <c r="F33" s="1">
        <v>3</v>
      </c>
      <c r="G33" s="1">
        <v>1</v>
      </c>
      <c r="H33" s="1">
        <v>2</v>
      </c>
      <c r="I33" s="1">
        <v>1</v>
      </c>
      <c r="J33" s="1">
        <v>0</v>
      </c>
      <c r="K33" s="1">
        <v>2</v>
      </c>
      <c r="L33" s="1">
        <v>2</v>
      </c>
      <c r="M33" s="1">
        <v>1</v>
      </c>
      <c r="N33" s="1">
        <v>0</v>
      </c>
      <c r="O33" s="1">
        <v>0</v>
      </c>
      <c r="P33" s="1">
        <v>1</v>
      </c>
      <c r="Q33" s="1">
        <v>2</v>
      </c>
      <c r="R33" s="1">
        <v>1</v>
      </c>
      <c r="S33" s="1">
        <v>1</v>
      </c>
      <c r="T33" s="1">
        <v>0</v>
      </c>
      <c r="U33" s="1">
        <v>1</v>
      </c>
      <c r="V33" s="1">
        <v>2</v>
      </c>
      <c r="W33" s="1">
        <v>1</v>
      </c>
      <c r="X33" s="1">
        <v>3</v>
      </c>
      <c r="Y33" s="1">
        <v>5</v>
      </c>
      <c r="Z33" s="1">
        <v>1</v>
      </c>
      <c r="AA33" s="1">
        <v>5</v>
      </c>
      <c r="AB33" s="1">
        <v>2</v>
      </c>
      <c r="AC33" s="1">
        <v>1</v>
      </c>
      <c r="AD33" s="1">
        <v>0</v>
      </c>
      <c r="AE33" s="1">
        <v>1</v>
      </c>
      <c r="AF33" s="1">
        <v>1</v>
      </c>
      <c r="AG33" s="1">
        <v>1</v>
      </c>
      <c r="AH33" s="1">
        <v>2</v>
      </c>
      <c r="AI33" s="1">
        <v>1</v>
      </c>
      <c r="AJ33" s="1">
        <v>0</v>
      </c>
      <c r="AK33" s="1">
        <v>1</v>
      </c>
      <c r="AL33" s="5">
        <f t="shared" si="0"/>
        <v>55</v>
      </c>
      <c r="AO33" s="1">
        <f t="shared" si="1"/>
        <v>2</v>
      </c>
      <c r="AR33" s="18">
        <f t="shared" si="2"/>
        <v>47</v>
      </c>
    </row>
    <row r="34" spans="1:44">
      <c r="A34" s="2" t="s">
        <v>31</v>
      </c>
      <c r="B34" s="1">
        <v>2</v>
      </c>
      <c r="C34" s="1">
        <v>2</v>
      </c>
      <c r="D34" s="1">
        <v>2</v>
      </c>
      <c r="E34" s="1">
        <v>2</v>
      </c>
      <c r="F34" s="1">
        <v>5</v>
      </c>
      <c r="G34" s="1">
        <v>0</v>
      </c>
      <c r="H34" s="1">
        <v>3</v>
      </c>
      <c r="I34" s="1">
        <v>0</v>
      </c>
      <c r="J34" s="1">
        <v>0</v>
      </c>
      <c r="K34" s="1">
        <v>2</v>
      </c>
      <c r="L34" s="1">
        <v>2</v>
      </c>
      <c r="M34" s="1">
        <v>3</v>
      </c>
      <c r="N34" s="1">
        <v>0</v>
      </c>
      <c r="O34" s="1">
        <v>3</v>
      </c>
      <c r="P34" s="1">
        <v>1</v>
      </c>
      <c r="Q34" s="1">
        <v>1</v>
      </c>
      <c r="R34" s="1">
        <v>1</v>
      </c>
      <c r="S34" s="1">
        <v>1</v>
      </c>
      <c r="T34" s="1">
        <v>0</v>
      </c>
      <c r="U34" s="1">
        <v>0</v>
      </c>
      <c r="V34" s="1">
        <v>2</v>
      </c>
      <c r="W34" s="1">
        <v>1</v>
      </c>
      <c r="X34" s="1">
        <v>3</v>
      </c>
      <c r="Y34" s="1">
        <v>3</v>
      </c>
      <c r="Z34" s="1">
        <v>1</v>
      </c>
      <c r="AA34" s="1">
        <v>0</v>
      </c>
      <c r="AB34" s="1">
        <v>6</v>
      </c>
      <c r="AC34" s="1">
        <v>2</v>
      </c>
      <c r="AD34" s="1">
        <v>1</v>
      </c>
      <c r="AE34" s="1">
        <v>1</v>
      </c>
      <c r="AF34" s="1">
        <v>1</v>
      </c>
      <c r="AG34" s="1">
        <v>2</v>
      </c>
      <c r="AH34" s="1">
        <v>2</v>
      </c>
      <c r="AI34" s="1">
        <v>1</v>
      </c>
      <c r="AJ34" s="1">
        <v>0</v>
      </c>
      <c r="AK34" s="1">
        <v>5</v>
      </c>
      <c r="AL34" s="5">
        <f t="shared" si="0"/>
        <v>61</v>
      </c>
      <c r="AO34" s="1">
        <f t="shared" si="1"/>
        <v>2</v>
      </c>
      <c r="AR34" s="18">
        <f t="shared" si="2"/>
        <v>28</v>
      </c>
    </row>
    <row r="35" spans="1:44">
      <c r="A35" s="2" t="s">
        <v>32</v>
      </c>
      <c r="B35" s="1">
        <v>4</v>
      </c>
      <c r="C35" s="1">
        <v>0</v>
      </c>
      <c r="D35" s="1">
        <v>4</v>
      </c>
      <c r="E35" s="1">
        <v>2</v>
      </c>
      <c r="F35" s="1">
        <v>2</v>
      </c>
      <c r="G35" s="1">
        <v>2</v>
      </c>
      <c r="H35" s="1">
        <v>5</v>
      </c>
      <c r="I35" s="1">
        <v>1</v>
      </c>
      <c r="J35" s="1">
        <v>1</v>
      </c>
      <c r="K35" s="1">
        <v>2</v>
      </c>
      <c r="L35" s="1">
        <v>1</v>
      </c>
      <c r="M35" s="1">
        <v>2</v>
      </c>
      <c r="N35" s="1">
        <v>1</v>
      </c>
      <c r="O35" s="1">
        <v>2</v>
      </c>
      <c r="P35" s="1">
        <v>5</v>
      </c>
      <c r="Q35" s="1">
        <v>2</v>
      </c>
      <c r="R35" s="1">
        <v>5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1">
        <v>1</v>
      </c>
      <c r="Y35" s="1">
        <v>5</v>
      </c>
      <c r="Z35" s="1">
        <v>5</v>
      </c>
      <c r="AA35" s="1">
        <v>1</v>
      </c>
      <c r="AB35" s="1">
        <v>3</v>
      </c>
      <c r="AC35" s="1">
        <v>2</v>
      </c>
      <c r="AD35" s="1">
        <v>0</v>
      </c>
      <c r="AE35" s="1">
        <v>1</v>
      </c>
      <c r="AF35" s="1">
        <v>1</v>
      </c>
      <c r="AG35" s="1">
        <v>1</v>
      </c>
      <c r="AH35" s="1">
        <v>2</v>
      </c>
      <c r="AI35" s="1">
        <v>1</v>
      </c>
      <c r="AJ35" s="1">
        <v>0</v>
      </c>
      <c r="AK35" s="1">
        <v>0</v>
      </c>
      <c r="AL35" s="5">
        <f t="shared" si="0"/>
        <v>65</v>
      </c>
      <c r="AO35" s="1">
        <f t="shared" si="1"/>
        <v>5</v>
      </c>
      <c r="AR35" s="18">
        <f t="shared" si="2"/>
        <v>17</v>
      </c>
    </row>
    <row r="36" spans="1:44">
      <c r="A36" s="2" t="s">
        <v>33</v>
      </c>
      <c r="B36" s="1">
        <v>2</v>
      </c>
      <c r="C36" s="1">
        <v>3</v>
      </c>
      <c r="D36" s="1">
        <v>0</v>
      </c>
      <c r="E36" s="1">
        <v>3</v>
      </c>
      <c r="F36" s="1">
        <v>3</v>
      </c>
      <c r="G36" s="1">
        <v>1</v>
      </c>
      <c r="H36" s="1">
        <v>2</v>
      </c>
      <c r="I36" s="1">
        <v>3</v>
      </c>
      <c r="J36" s="1">
        <v>0</v>
      </c>
      <c r="K36" s="1">
        <v>6</v>
      </c>
      <c r="L36" s="1">
        <v>2</v>
      </c>
      <c r="M36" s="1">
        <v>5</v>
      </c>
      <c r="N36" s="1">
        <v>0</v>
      </c>
      <c r="O36" s="1">
        <v>10</v>
      </c>
      <c r="P36" s="1">
        <v>0</v>
      </c>
      <c r="Q36" s="1">
        <v>1</v>
      </c>
      <c r="R36" s="1">
        <v>0</v>
      </c>
      <c r="S36" s="1">
        <v>2</v>
      </c>
      <c r="T36" s="1">
        <v>1</v>
      </c>
      <c r="U36" s="1">
        <v>1</v>
      </c>
      <c r="V36" s="1">
        <v>0</v>
      </c>
      <c r="W36" s="1">
        <v>1</v>
      </c>
      <c r="X36" s="1">
        <v>3</v>
      </c>
      <c r="Y36" s="1">
        <v>5</v>
      </c>
      <c r="Z36" s="1">
        <v>0</v>
      </c>
      <c r="AA36" s="1">
        <v>0</v>
      </c>
      <c r="AB36" s="1">
        <v>5</v>
      </c>
      <c r="AC36" s="1">
        <v>5</v>
      </c>
      <c r="AD36" s="1">
        <v>0</v>
      </c>
      <c r="AE36" s="1">
        <v>0</v>
      </c>
      <c r="AF36" s="1">
        <v>1</v>
      </c>
      <c r="AG36" s="1">
        <v>1</v>
      </c>
      <c r="AH36" s="1">
        <v>5</v>
      </c>
      <c r="AI36" s="1">
        <v>1</v>
      </c>
      <c r="AJ36" s="1">
        <v>0</v>
      </c>
      <c r="AK36" s="1">
        <v>1</v>
      </c>
      <c r="AL36" s="5">
        <f t="shared" si="0"/>
        <v>73</v>
      </c>
      <c r="AO36" s="1">
        <f t="shared" si="1"/>
        <v>6</v>
      </c>
      <c r="AR36" s="18">
        <f t="shared" si="2"/>
        <v>5</v>
      </c>
    </row>
    <row r="37" spans="1:44">
      <c r="A37" s="2" t="s">
        <v>34</v>
      </c>
      <c r="B37" s="1">
        <v>2</v>
      </c>
      <c r="C37" s="1">
        <v>3</v>
      </c>
      <c r="D37" s="1">
        <v>3</v>
      </c>
      <c r="E37" s="1">
        <v>5</v>
      </c>
      <c r="F37" s="1">
        <v>3</v>
      </c>
      <c r="G37" s="1">
        <v>0</v>
      </c>
      <c r="H37" s="1">
        <v>2</v>
      </c>
      <c r="I37" s="1">
        <v>2</v>
      </c>
      <c r="J37" s="1">
        <v>2</v>
      </c>
      <c r="K37" s="1">
        <v>3</v>
      </c>
      <c r="L37" s="1">
        <v>0</v>
      </c>
      <c r="M37" s="1">
        <v>2</v>
      </c>
      <c r="N37" s="1">
        <v>0</v>
      </c>
      <c r="O37" s="1">
        <v>3</v>
      </c>
      <c r="P37" s="1">
        <v>1</v>
      </c>
      <c r="Q37" s="1">
        <v>0</v>
      </c>
      <c r="R37" s="1">
        <v>1</v>
      </c>
      <c r="S37" s="1">
        <v>1</v>
      </c>
      <c r="T37" s="1">
        <v>2</v>
      </c>
      <c r="U37" s="1">
        <v>1</v>
      </c>
      <c r="V37" s="1">
        <v>0</v>
      </c>
      <c r="W37" s="1">
        <v>1</v>
      </c>
      <c r="X37" s="1">
        <v>5</v>
      </c>
      <c r="Y37" s="1">
        <v>3</v>
      </c>
      <c r="Z37" s="1">
        <v>0</v>
      </c>
      <c r="AA37" s="1">
        <v>2</v>
      </c>
      <c r="AB37" s="1">
        <v>2</v>
      </c>
      <c r="AC37" s="1">
        <v>5</v>
      </c>
      <c r="AD37" s="1">
        <v>0</v>
      </c>
      <c r="AE37" s="1">
        <v>1</v>
      </c>
      <c r="AF37" s="1">
        <v>1</v>
      </c>
      <c r="AG37" s="1">
        <v>0</v>
      </c>
      <c r="AH37" s="1">
        <v>1</v>
      </c>
      <c r="AI37" s="1">
        <v>1</v>
      </c>
      <c r="AJ37" s="1">
        <v>0</v>
      </c>
      <c r="AK37" s="1">
        <v>0</v>
      </c>
      <c r="AL37" s="5">
        <f t="shared" si="0"/>
        <v>58</v>
      </c>
      <c r="AO37" s="1">
        <f t="shared" si="1"/>
        <v>3</v>
      </c>
      <c r="AR37" s="18">
        <f t="shared" si="2"/>
        <v>37</v>
      </c>
    </row>
    <row r="38" spans="1:44">
      <c r="A38" s="2" t="s">
        <v>35</v>
      </c>
      <c r="B38" s="1">
        <v>3</v>
      </c>
      <c r="C38" s="1">
        <v>3</v>
      </c>
      <c r="D38" s="1">
        <v>0</v>
      </c>
      <c r="E38" s="1">
        <v>2</v>
      </c>
      <c r="F38" s="1">
        <v>3</v>
      </c>
      <c r="G38" s="1">
        <v>1</v>
      </c>
      <c r="H38" s="1">
        <v>2</v>
      </c>
      <c r="I38" s="1">
        <v>0</v>
      </c>
      <c r="J38" s="1">
        <v>1</v>
      </c>
      <c r="K38" s="1">
        <v>2</v>
      </c>
      <c r="L38" s="1">
        <v>2</v>
      </c>
      <c r="M38" s="1">
        <v>5</v>
      </c>
      <c r="N38" s="1">
        <v>1</v>
      </c>
      <c r="O38" s="1">
        <v>3</v>
      </c>
      <c r="P38" s="1">
        <v>5</v>
      </c>
      <c r="Q38" s="1">
        <v>2</v>
      </c>
      <c r="R38" s="1">
        <v>2</v>
      </c>
      <c r="S38" s="1">
        <v>2</v>
      </c>
      <c r="T38" s="1">
        <v>5</v>
      </c>
      <c r="U38" s="1">
        <v>3</v>
      </c>
      <c r="V38" s="1">
        <v>0</v>
      </c>
      <c r="W38" s="1">
        <v>1</v>
      </c>
      <c r="X38" s="1">
        <v>2</v>
      </c>
      <c r="Y38" s="1">
        <v>3</v>
      </c>
      <c r="Z38" s="1">
        <v>5</v>
      </c>
      <c r="AA38" s="1">
        <v>1</v>
      </c>
      <c r="AB38" s="1">
        <v>3</v>
      </c>
      <c r="AC38" s="1">
        <v>1</v>
      </c>
      <c r="AD38" s="1">
        <v>1</v>
      </c>
      <c r="AE38" s="1">
        <v>0</v>
      </c>
      <c r="AF38" s="1">
        <v>1</v>
      </c>
      <c r="AG38" s="1">
        <v>2</v>
      </c>
      <c r="AH38" s="1">
        <v>1</v>
      </c>
      <c r="AI38" s="1">
        <v>2</v>
      </c>
      <c r="AJ38" s="1">
        <v>0</v>
      </c>
      <c r="AK38" s="1">
        <v>0</v>
      </c>
      <c r="AL38" s="5">
        <f t="shared" si="0"/>
        <v>70</v>
      </c>
      <c r="AO38" s="1">
        <f t="shared" si="1"/>
        <v>4</v>
      </c>
      <c r="AR38" s="18">
        <f t="shared" si="2"/>
        <v>9</v>
      </c>
    </row>
    <row r="39" spans="1:44">
      <c r="A39" s="2" t="s">
        <v>36</v>
      </c>
      <c r="B39" s="1">
        <v>2</v>
      </c>
      <c r="C39" s="1">
        <v>1</v>
      </c>
      <c r="D39" s="1">
        <v>2</v>
      </c>
      <c r="E39" s="1">
        <v>3</v>
      </c>
      <c r="F39" s="1">
        <v>5</v>
      </c>
      <c r="G39" s="1">
        <v>1</v>
      </c>
      <c r="H39" s="1">
        <v>2</v>
      </c>
      <c r="I39" s="1">
        <v>0</v>
      </c>
      <c r="J39" s="1">
        <v>1</v>
      </c>
      <c r="K39" s="1">
        <v>2</v>
      </c>
      <c r="L39" s="1">
        <v>1</v>
      </c>
      <c r="M39" s="1">
        <v>1</v>
      </c>
      <c r="N39" s="1">
        <v>1</v>
      </c>
      <c r="O39" s="1">
        <v>3</v>
      </c>
      <c r="P39" s="1">
        <v>0</v>
      </c>
      <c r="Q39" s="1">
        <v>1</v>
      </c>
      <c r="R39" s="1">
        <v>2</v>
      </c>
      <c r="S39" s="1">
        <v>2</v>
      </c>
      <c r="T39" s="1">
        <v>1</v>
      </c>
      <c r="U39" s="1">
        <v>1</v>
      </c>
      <c r="V39" s="1">
        <v>2</v>
      </c>
      <c r="W39" s="1">
        <v>5</v>
      </c>
      <c r="X39" s="1">
        <v>0</v>
      </c>
      <c r="Y39" s="1">
        <v>0</v>
      </c>
      <c r="Z39" s="1">
        <v>1</v>
      </c>
      <c r="AA39" s="1">
        <v>1</v>
      </c>
      <c r="AB39" s="1">
        <v>2</v>
      </c>
      <c r="AC39" s="1">
        <v>1</v>
      </c>
      <c r="AD39" s="1">
        <v>0</v>
      </c>
      <c r="AE39" s="1">
        <v>1</v>
      </c>
      <c r="AF39" s="1">
        <v>1</v>
      </c>
      <c r="AG39" s="1">
        <v>2</v>
      </c>
      <c r="AH39" s="1">
        <v>5</v>
      </c>
      <c r="AI39" s="1">
        <v>1</v>
      </c>
      <c r="AJ39" s="1">
        <v>0</v>
      </c>
      <c r="AK39" s="1">
        <v>5</v>
      </c>
      <c r="AL39" s="5">
        <f t="shared" si="0"/>
        <v>59</v>
      </c>
      <c r="AO39" s="1">
        <f t="shared" si="1"/>
        <v>4</v>
      </c>
      <c r="AR39" s="18">
        <f t="shared" si="2"/>
        <v>34</v>
      </c>
    </row>
    <row r="40" spans="1:44">
      <c r="A40" s="2" t="s">
        <v>37</v>
      </c>
      <c r="B40" s="1">
        <v>2</v>
      </c>
      <c r="C40" s="1">
        <v>1</v>
      </c>
      <c r="D40" s="1">
        <v>2</v>
      </c>
      <c r="E40" s="1">
        <v>2</v>
      </c>
      <c r="F40" s="1">
        <v>5</v>
      </c>
      <c r="G40" s="1">
        <v>1</v>
      </c>
      <c r="H40" s="1">
        <v>1</v>
      </c>
      <c r="I40" s="1">
        <v>0</v>
      </c>
      <c r="J40" s="1">
        <v>0</v>
      </c>
      <c r="K40" s="1">
        <v>2</v>
      </c>
      <c r="L40" s="1">
        <v>1</v>
      </c>
      <c r="M40" s="1">
        <v>2</v>
      </c>
      <c r="N40" s="1">
        <v>1</v>
      </c>
      <c r="O40" s="1">
        <v>2</v>
      </c>
      <c r="P40" s="1">
        <v>0</v>
      </c>
      <c r="Q40" s="1">
        <v>5</v>
      </c>
      <c r="R40" s="1">
        <v>0</v>
      </c>
      <c r="S40" s="1">
        <v>2</v>
      </c>
      <c r="T40" s="1">
        <v>0</v>
      </c>
      <c r="U40" s="1">
        <v>0</v>
      </c>
      <c r="V40" s="1">
        <v>2</v>
      </c>
      <c r="W40" s="1">
        <v>1</v>
      </c>
      <c r="X40" s="1">
        <v>3</v>
      </c>
      <c r="Y40" s="1">
        <v>5</v>
      </c>
      <c r="Z40" s="1">
        <v>0</v>
      </c>
      <c r="AA40" s="1">
        <v>1</v>
      </c>
      <c r="AB40" s="1">
        <v>3</v>
      </c>
      <c r="AC40" s="1">
        <v>2</v>
      </c>
      <c r="AD40" s="1">
        <v>1</v>
      </c>
      <c r="AE40" s="1">
        <v>1</v>
      </c>
      <c r="AF40" s="1">
        <v>2</v>
      </c>
      <c r="AG40" s="1">
        <v>1</v>
      </c>
      <c r="AH40" s="1">
        <v>5</v>
      </c>
      <c r="AI40" s="1">
        <v>1</v>
      </c>
      <c r="AJ40" s="1">
        <v>0</v>
      </c>
      <c r="AK40" s="1">
        <v>1</v>
      </c>
      <c r="AL40" s="5">
        <f t="shared" si="0"/>
        <v>58</v>
      </c>
      <c r="AO40" s="1">
        <f t="shared" si="1"/>
        <v>4</v>
      </c>
      <c r="AR40" s="18">
        <f t="shared" si="2"/>
        <v>37</v>
      </c>
    </row>
    <row r="41" spans="1:44">
      <c r="A41" s="2" t="s">
        <v>38</v>
      </c>
      <c r="B41" s="1">
        <v>2</v>
      </c>
      <c r="C41" s="1">
        <v>1</v>
      </c>
      <c r="D41" s="1">
        <v>3</v>
      </c>
      <c r="E41" s="1">
        <v>2</v>
      </c>
      <c r="F41" s="1">
        <v>3</v>
      </c>
      <c r="G41" s="1">
        <v>5</v>
      </c>
      <c r="H41" s="1">
        <v>2</v>
      </c>
      <c r="I41" s="1">
        <v>0</v>
      </c>
      <c r="J41" s="1">
        <v>0</v>
      </c>
      <c r="K41" s="1">
        <v>3</v>
      </c>
      <c r="L41" s="1">
        <v>1</v>
      </c>
      <c r="M41" s="1">
        <v>3</v>
      </c>
      <c r="N41" s="1">
        <v>0</v>
      </c>
      <c r="O41" s="1">
        <v>3</v>
      </c>
      <c r="P41" s="1">
        <v>1</v>
      </c>
      <c r="Q41" s="1">
        <v>5</v>
      </c>
      <c r="R41" s="1">
        <v>1</v>
      </c>
      <c r="S41" s="1">
        <v>2</v>
      </c>
      <c r="T41" s="1">
        <v>1</v>
      </c>
      <c r="U41" s="1">
        <v>1</v>
      </c>
      <c r="V41" s="1">
        <v>2</v>
      </c>
      <c r="W41" s="1">
        <v>1</v>
      </c>
      <c r="X41" s="1">
        <v>2</v>
      </c>
      <c r="Y41" s="1">
        <v>3</v>
      </c>
      <c r="Z41" s="1">
        <v>1</v>
      </c>
      <c r="AA41" s="1">
        <v>1</v>
      </c>
      <c r="AB41" s="1">
        <v>2</v>
      </c>
      <c r="AC41" s="1">
        <v>1</v>
      </c>
      <c r="AD41" s="1">
        <v>1</v>
      </c>
      <c r="AE41" s="1">
        <v>0</v>
      </c>
      <c r="AF41" s="1">
        <v>2</v>
      </c>
      <c r="AG41" s="1">
        <v>1</v>
      </c>
      <c r="AH41" s="1">
        <v>5</v>
      </c>
      <c r="AI41" s="1">
        <v>0</v>
      </c>
      <c r="AJ41" s="1">
        <v>0</v>
      </c>
      <c r="AK41" s="1">
        <v>1</v>
      </c>
      <c r="AL41" s="5">
        <f t="shared" si="0"/>
        <v>62</v>
      </c>
      <c r="AO41" s="1">
        <f t="shared" si="1"/>
        <v>3</v>
      </c>
      <c r="AR41" s="18">
        <f t="shared" si="2"/>
        <v>24</v>
      </c>
    </row>
    <row r="42" spans="1:44">
      <c r="A42" s="2" t="s">
        <v>39</v>
      </c>
      <c r="B42" s="1">
        <v>6</v>
      </c>
      <c r="C42" s="1">
        <v>1</v>
      </c>
      <c r="D42" s="1">
        <v>3</v>
      </c>
      <c r="E42" s="1">
        <v>4</v>
      </c>
      <c r="F42" s="1">
        <v>10</v>
      </c>
      <c r="G42" s="1">
        <v>0</v>
      </c>
      <c r="H42" s="1">
        <v>2</v>
      </c>
      <c r="I42" s="1">
        <v>0</v>
      </c>
      <c r="J42" s="1">
        <v>0</v>
      </c>
      <c r="K42" s="1">
        <v>5</v>
      </c>
      <c r="L42" s="1">
        <v>2</v>
      </c>
      <c r="M42" s="1">
        <v>5</v>
      </c>
      <c r="N42" s="1">
        <v>0</v>
      </c>
      <c r="O42" s="1">
        <v>5</v>
      </c>
      <c r="P42" s="1">
        <v>1</v>
      </c>
      <c r="Q42" s="1">
        <v>5</v>
      </c>
      <c r="R42" s="1">
        <v>1</v>
      </c>
      <c r="S42" s="1">
        <v>0</v>
      </c>
      <c r="T42" s="1">
        <v>5</v>
      </c>
      <c r="U42" s="1">
        <v>2</v>
      </c>
      <c r="V42" s="1">
        <v>0</v>
      </c>
      <c r="W42" s="1">
        <v>5</v>
      </c>
      <c r="X42" s="1">
        <v>0</v>
      </c>
      <c r="Y42" s="1">
        <v>5</v>
      </c>
      <c r="Z42" s="1">
        <v>5</v>
      </c>
      <c r="AA42" s="1">
        <v>5</v>
      </c>
      <c r="AB42" s="1">
        <v>3</v>
      </c>
      <c r="AC42" s="1">
        <v>1</v>
      </c>
      <c r="AD42" s="1">
        <v>1</v>
      </c>
      <c r="AE42" s="1">
        <v>0</v>
      </c>
      <c r="AF42" s="1">
        <v>1</v>
      </c>
      <c r="AG42" s="1">
        <v>0</v>
      </c>
      <c r="AH42" s="1">
        <v>5</v>
      </c>
      <c r="AI42" s="1">
        <v>2</v>
      </c>
      <c r="AJ42" s="1">
        <v>0</v>
      </c>
      <c r="AK42" s="1">
        <v>3</v>
      </c>
      <c r="AL42" s="5">
        <f t="shared" si="0"/>
        <v>93</v>
      </c>
      <c r="AO42" s="1">
        <f t="shared" si="1"/>
        <v>11</v>
      </c>
      <c r="AR42" s="18">
        <f t="shared" si="2"/>
        <v>1</v>
      </c>
    </row>
    <row r="43" spans="1:44">
      <c r="A43" s="2" t="s">
        <v>40</v>
      </c>
      <c r="B43" s="1">
        <v>2</v>
      </c>
      <c r="C43" s="1">
        <v>2</v>
      </c>
      <c r="D43" s="1">
        <v>0</v>
      </c>
      <c r="E43" s="1">
        <v>3</v>
      </c>
      <c r="F43" s="1">
        <v>3</v>
      </c>
      <c r="G43" s="8" t="s">
        <v>115</v>
      </c>
      <c r="H43" s="8" t="s">
        <v>115</v>
      </c>
      <c r="I43" s="1">
        <v>0</v>
      </c>
      <c r="J43" s="1">
        <v>0</v>
      </c>
      <c r="K43" s="1">
        <v>2</v>
      </c>
      <c r="L43" s="1">
        <v>1</v>
      </c>
      <c r="M43" s="1">
        <v>3</v>
      </c>
      <c r="N43" s="1">
        <v>1</v>
      </c>
      <c r="O43" s="1">
        <v>3</v>
      </c>
      <c r="P43" s="1">
        <v>1</v>
      </c>
      <c r="Q43" s="1">
        <v>0</v>
      </c>
      <c r="R43" s="1">
        <v>0</v>
      </c>
      <c r="S43" s="1">
        <v>2</v>
      </c>
      <c r="T43" s="1">
        <v>1</v>
      </c>
      <c r="U43" s="1">
        <v>1</v>
      </c>
      <c r="V43" s="1">
        <v>0</v>
      </c>
      <c r="W43" s="1">
        <v>1</v>
      </c>
      <c r="X43" s="1">
        <v>2</v>
      </c>
      <c r="Y43" s="1">
        <v>3</v>
      </c>
      <c r="Z43" s="8" t="s">
        <v>115</v>
      </c>
      <c r="AA43" s="8" t="s">
        <v>115</v>
      </c>
      <c r="AB43" s="8" t="s">
        <v>115</v>
      </c>
      <c r="AC43" s="8" t="s">
        <v>115</v>
      </c>
      <c r="AD43" s="1">
        <v>1</v>
      </c>
      <c r="AE43" s="1">
        <v>0</v>
      </c>
      <c r="AF43" s="1">
        <v>1</v>
      </c>
      <c r="AG43" s="1">
        <v>1</v>
      </c>
      <c r="AH43" s="8" t="s">
        <v>115</v>
      </c>
      <c r="AI43" s="8" t="s">
        <v>115</v>
      </c>
      <c r="AJ43" s="8" t="s">
        <v>115</v>
      </c>
      <c r="AK43" s="8" t="s">
        <v>115</v>
      </c>
      <c r="AL43" s="5">
        <f t="shared" si="0"/>
        <v>34</v>
      </c>
      <c r="AO43" s="1">
        <f t="shared" si="1"/>
        <v>0</v>
      </c>
      <c r="AR43" s="18">
        <f t="shared" si="2"/>
        <v>57</v>
      </c>
    </row>
    <row r="44" spans="1:44">
      <c r="A44" s="2" t="s">
        <v>41</v>
      </c>
      <c r="B44" s="1">
        <v>2</v>
      </c>
      <c r="C44" s="1">
        <v>3</v>
      </c>
      <c r="D44" s="1">
        <v>3</v>
      </c>
      <c r="E44" s="1">
        <v>2</v>
      </c>
      <c r="F44" s="1">
        <v>5</v>
      </c>
      <c r="G44" s="1">
        <v>5</v>
      </c>
      <c r="H44" s="1">
        <v>0</v>
      </c>
      <c r="I44" s="1">
        <v>0</v>
      </c>
      <c r="J44" s="1">
        <v>1</v>
      </c>
      <c r="K44" s="1">
        <v>2</v>
      </c>
      <c r="L44" s="1">
        <v>2</v>
      </c>
      <c r="M44" s="1">
        <v>3</v>
      </c>
      <c r="N44" s="1">
        <v>1</v>
      </c>
      <c r="O44" s="1">
        <v>3</v>
      </c>
      <c r="P44" s="1">
        <v>5</v>
      </c>
      <c r="Q44" s="1">
        <v>5</v>
      </c>
      <c r="R44" s="1">
        <v>0</v>
      </c>
      <c r="S44" s="1">
        <v>1</v>
      </c>
      <c r="T44" s="1">
        <v>2</v>
      </c>
      <c r="U44" s="1">
        <v>0</v>
      </c>
      <c r="V44" s="1">
        <v>2</v>
      </c>
      <c r="W44" s="1">
        <v>0</v>
      </c>
      <c r="X44" s="1">
        <v>3</v>
      </c>
      <c r="Y44" s="1">
        <v>5</v>
      </c>
      <c r="Z44" s="1">
        <v>1</v>
      </c>
      <c r="AA44" s="1">
        <v>1</v>
      </c>
      <c r="AB44" s="1">
        <v>3</v>
      </c>
      <c r="AC44" s="1">
        <v>1</v>
      </c>
      <c r="AD44" s="1">
        <v>0</v>
      </c>
      <c r="AE44" s="1">
        <v>2</v>
      </c>
      <c r="AF44" s="1">
        <v>1</v>
      </c>
      <c r="AG44" s="1">
        <v>1</v>
      </c>
      <c r="AH44" s="1">
        <v>1</v>
      </c>
      <c r="AI44" s="1">
        <v>1</v>
      </c>
      <c r="AJ44" s="1">
        <v>0</v>
      </c>
      <c r="AK44" s="1">
        <v>0</v>
      </c>
      <c r="AL44" s="5">
        <f t="shared" si="0"/>
        <v>67</v>
      </c>
      <c r="AO44" s="1">
        <f t="shared" si="1"/>
        <v>5</v>
      </c>
      <c r="AR44" s="18">
        <f t="shared" si="2"/>
        <v>13</v>
      </c>
    </row>
    <row r="45" spans="1:44">
      <c r="A45" s="2" t="s">
        <v>42</v>
      </c>
      <c r="B45" s="1">
        <v>2</v>
      </c>
      <c r="C45" s="1">
        <v>2</v>
      </c>
      <c r="D45" s="1">
        <v>3</v>
      </c>
      <c r="E45" s="1">
        <v>2</v>
      </c>
      <c r="F45" s="1">
        <v>2</v>
      </c>
      <c r="G45" s="1">
        <v>1</v>
      </c>
      <c r="H45" s="1">
        <v>5</v>
      </c>
      <c r="I45" s="1">
        <v>0</v>
      </c>
      <c r="J45" s="1">
        <v>2</v>
      </c>
      <c r="K45" s="1">
        <v>5</v>
      </c>
      <c r="L45" s="1">
        <v>2</v>
      </c>
      <c r="M45" s="1">
        <v>2</v>
      </c>
      <c r="N45" s="1">
        <v>0</v>
      </c>
      <c r="O45" s="1">
        <v>3</v>
      </c>
      <c r="P45" s="1">
        <v>1</v>
      </c>
      <c r="Q45" s="1">
        <v>1</v>
      </c>
      <c r="R45" s="1">
        <v>1</v>
      </c>
      <c r="S45" s="1">
        <v>5</v>
      </c>
      <c r="T45" s="1">
        <v>2</v>
      </c>
      <c r="U45" s="1">
        <v>2</v>
      </c>
      <c r="V45" s="1">
        <v>1</v>
      </c>
      <c r="W45" s="1">
        <v>1</v>
      </c>
      <c r="X45" s="1">
        <v>3</v>
      </c>
      <c r="Y45" s="1">
        <v>3</v>
      </c>
      <c r="Z45" s="1">
        <v>1</v>
      </c>
      <c r="AA45" s="1">
        <v>0</v>
      </c>
      <c r="AB45" s="1">
        <v>5</v>
      </c>
      <c r="AC45" s="1">
        <v>1</v>
      </c>
      <c r="AD45" s="1">
        <v>0</v>
      </c>
      <c r="AE45" s="1">
        <v>1</v>
      </c>
      <c r="AF45" s="1">
        <v>1</v>
      </c>
      <c r="AG45" s="1">
        <v>1</v>
      </c>
      <c r="AH45" s="1">
        <v>4</v>
      </c>
      <c r="AI45" s="1">
        <v>2</v>
      </c>
      <c r="AJ45" s="1">
        <v>0</v>
      </c>
      <c r="AK45" s="1">
        <v>2</v>
      </c>
      <c r="AL45" s="5">
        <f t="shared" si="0"/>
        <v>69</v>
      </c>
      <c r="AO45" s="1">
        <f t="shared" si="1"/>
        <v>4</v>
      </c>
      <c r="AR45" s="18">
        <f t="shared" si="2"/>
        <v>10</v>
      </c>
    </row>
    <row r="46" spans="1:44">
      <c r="A46" s="2" t="s">
        <v>43</v>
      </c>
      <c r="B46" s="1">
        <v>1</v>
      </c>
      <c r="C46" s="1">
        <v>1</v>
      </c>
      <c r="D46" s="1">
        <v>2</v>
      </c>
      <c r="E46" s="1">
        <v>4</v>
      </c>
      <c r="F46" s="1">
        <v>10</v>
      </c>
      <c r="G46" s="1">
        <v>1</v>
      </c>
      <c r="H46" s="1">
        <v>3</v>
      </c>
      <c r="I46" s="1">
        <v>1</v>
      </c>
      <c r="J46" s="1">
        <v>0</v>
      </c>
      <c r="K46" s="1">
        <v>5</v>
      </c>
      <c r="L46" s="1">
        <v>2</v>
      </c>
      <c r="M46" s="1">
        <v>1</v>
      </c>
      <c r="N46" s="1">
        <v>1</v>
      </c>
      <c r="O46" s="1">
        <v>3</v>
      </c>
      <c r="P46" s="1">
        <v>0</v>
      </c>
      <c r="Q46" s="1">
        <v>1</v>
      </c>
      <c r="R46" s="1">
        <v>5</v>
      </c>
      <c r="S46" s="1">
        <v>2</v>
      </c>
      <c r="T46" s="1">
        <v>1</v>
      </c>
      <c r="U46" s="1">
        <v>1</v>
      </c>
      <c r="V46" s="1">
        <v>2</v>
      </c>
      <c r="W46" s="1">
        <v>1</v>
      </c>
      <c r="X46" s="1">
        <v>3</v>
      </c>
      <c r="Y46" s="1">
        <v>6</v>
      </c>
      <c r="Z46" s="1">
        <v>0</v>
      </c>
      <c r="AA46" s="1">
        <v>1</v>
      </c>
      <c r="AB46" s="1">
        <v>3</v>
      </c>
      <c r="AC46" s="1">
        <v>5</v>
      </c>
      <c r="AD46" s="1">
        <v>0</v>
      </c>
      <c r="AE46" s="1">
        <v>1</v>
      </c>
      <c r="AF46" s="1">
        <v>1</v>
      </c>
      <c r="AG46" s="1">
        <v>2</v>
      </c>
      <c r="AH46" s="1">
        <v>1</v>
      </c>
      <c r="AI46" s="1">
        <v>0</v>
      </c>
      <c r="AJ46" s="1">
        <v>0</v>
      </c>
      <c r="AK46" s="1">
        <v>1</v>
      </c>
      <c r="AL46" s="5">
        <f t="shared" si="0"/>
        <v>72</v>
      </c>
      <c r="AO46" s="1">
        <f t="shared" si="1"/>
        <v>4</v>
      </c>
      <c r="AR46" s="18">
        <f t="shared" si="2"/>
        <v>6</v>
      </c>
    </row>
    <row r="47" spans="1:44">
      <c r="A47" s="2" t="s">
        <v>44</v>
      </c>
      <c r="B47" s="1">
        <v>2</v>
      </c>
      <c r="C47" s="1">
        <v>2</v>
      </c>
      <c r="D47" s="1">
        <v>0</v>
      </c>
      <c r="E47" s="1">
        <v>6</v>
      </c>
      <c r="F47" s="1">
        <v>3</v>
      </c>
      <c r="G47" s="1">
        <v>0</v>
      </c>
      <c r="H47" s="1">
        <v>3</v>
      </c>
      <c r="I47" s="1">
        <v>0</v>
      </c>
      <c r="J47" s="1">
        <v>1</v>
      </c>
      <c r="K47" s="1">
        <v>6</v>
      </c>
      <c r="L47" s="1">
        <v>3</v>
      </c>
      <c r="M47" s="1">
        <v>3</v>
      </c>
      <c r="N47" s="1">
        <v>1</v>
      </c>
      <c r="O47" s="1">
        <v>3</v>
      </c>
      <c r="P47" s="1">
        <v>0</v>
      </c>
      <c r="Q47" s="1">
        <v>1</v>
      </c>
      <c r="R47" s="1">
        <v>1</v>
      </c>
      <c r="S47" s="1">
        <v>0</v>
      </c>
      <c r="T47" s="1">
        <v>5</v>
      </c>
      <c r="U47" s="1">
        <v>0</v>
      </c>
      <c r="V47" s="1">
        <v>0</v>
      </c>
      <c r="W47" s="1">
        <v>1</v>
      </c>
      <c r="X47" s="1">
        <v>3</v>
      </c>
      <c r="Y47" s="1">
        <v>3</v>
      </c>
      <c r="Z47" s="1">
        <v>1</v>
      </c>
      <c r="AA47" s="1">
        <v>3</v>
      </c>
      <c r="AB47" s="1">
        <v>3</v>
      </c>
      <c r="AC47" s="1">
        <v>1</v>
      </c>
      <c r="AD47" s="1">
        <v>1</v>
      </c>
      <c r="AE47" s="1">
        <v>1</v>
      </c>
      <c r="AF47" s="1">
        <v>0</v>
      </c>
      <c r="AG47" s="1">
        <v>1</v>
      </c>
      <c r="AH47" s="1">
        <v>5</v>
      </c>
      <c r="AI47" s="1">
        <v>1</v>
      </c>
      <c r="AJ47" s="1">
        <v>0</v>
      </c>
      <c r="AK47" s="1">
        <v>2</v>
      </c>
      <c r="AL47" s="5">
        <f t="shared" si="0"/>
        <v>66</v>
      </c>
      <c r="AO47" s="1">
        <f t="shared" si="1"/>
        <v>2</v>
      </c>
      <c r="AR47" s="18">
        <f t="shared" si="2"/>
        <v>15</v>
      </c>
    </row>
    <row r="48" spans="1:44">
      <c r="A48" s="2" t="s">
        <v>45</v>
      </c>
      <c r="B48" s="1">
        <v>6</v>
      </c>
      <c r="C48" s="1">
        <v>0</v>
      </c>
      <c r="D48" s="1">
        <v>0</v>
      </c>
      <c r="E48" s="1">
        <v>3</v>
      </c>
      <c r="F48" s="1">
        <v>5</v>
      </c>
      <c r="G48" s="1">
        <v>1</v>
      </c>
      <c r="H48" s="1">
        <v>0</v>
      </c>
      <c r="I48" s="1">
        <v>0</v>
      </c>
      <c r="J48" s="1">
        <v>1</v>
      </c>
      <c r="K48" s="1">
        <v>2</v>
      </c>
      <c r="L48" s="1">
        <v>2</v>
      </c>
      <c r="M48" s="1">
        <v>0</v>
      </c>
      <c r="N48" s="1">
        <v>0</v>
      </c>
      <c r="O48" s="1">
        <v>0</v>
      </c>
      <c r="P48" s="1">
        <v>5</v>
      </c>
      <c r="Q48" s="1">
        <v>5</v>
      </c>
      <c r="R48" s="1">
        <v>1</v>
      </c>
      <c r="S48" s="1">
        <v>2</v>
      </c>
      <c r="T48" s="1">
        <v>1</v>
      </c>
      <c r="U48" s="1">
        <v>0</v>
      </c>
      <c r="V48" s="1">
        <v>0</v>
      </c>
      <c r="W48" s="1">
        <v>1</v>
      </c>
      <c r="X48" s="1">
        <v>0</v>
      </c>
      <c r="Y48" s="1">
        <v>3</v>
      </c>
      <c r="Z48" s="1">
        <v>1</v>
      </c>
      <c r="AA48" s="1">
        <v>5</v>
      </c>
      <c r="AB48" s="1">
        <v>3</v>
      </c>
      <c r="AC48" s="1">
        <v>1</v>
      </c>
      <c r="AD48" s="1">
        <v>0</v>
      </c>
      <c r="AE48" s="1">
        <v>2</v>
      </c>
      <c r="AF48" s="1">
        <v>2</v>
      </c>
      <c r="AG48" s="1">
        <v>0</v>
      </c>
      <c r="AH48" s="1">
        <v>1</v>
      </c>
      <c r="AI48" s="1">
        <v>0</v>
      </c>
      <c r="AJ48" s="1">
        <v>0</v>
      </c>
      <c r="AK48" s="1">
        <v>1</v>
      </c>
      <c r="AL48" s="5">
        <f t="shared" si="0"/>
        <v>54</v>
      </c>
      <c r="AO48" s="1">
        <f t="shared" si="1"/>
        <v>4</v>
      </c>
      <c r="AR48" s="18">
        <f t="shared" si="2"/>
        <v>49</v>
      </c>
    </row>
    <row r="49" spans="1:44">
      <c r="A49" s="2" t="s">
        <v>46</v>
      </c>
      <c r="B49" s="1">
        <v>3</v>
      </c>
      <c r="C49" s="1">
        <v>0</v>
      </c>
      <c r="D49" s="1">
        <v>0</v>
      </c>
      <c r="E49" s="1">
        <v>2</v>
      </c>
      <c r="F49" s="1">
        <v>5</v>
      </c>
      <c r="G49" s="1">
        <v>5</v>
      </c>
      <c r="H49" s="1">
        <v>0</v>
      </c>
      <c r="I49" s="1">
        <v>0</v>
      </c>
      <c r="J49" s="1">
        <v>0</v>
      </c>
      <c r="K49" s="1">
        <v>2</v>
      </c>
      <c r="L49" s="1">
        <v>1</v>
      </c>
      <c r="M49" s="1">
        <v>3</v>
      </c>
      <c r="N49" s="1">
        <v>0</v>
      </c>
      <c r="O49" s="1">
        <v>0</v>
      </c>
      <c r="P49" s="1">
        <v>1</v>
      </c>
      <c r="Q49" s="1">
        <v>5</v>
      </c>
      <c r="R49" s="1">
        <v>1</v>
      </c>
      <c r="S49" s="1">
        <v>2</v>
      </c>
      <c r="T49" s="1">
        <v>2</v>
      </c>
      <c r="U49" s="1">
        <v>0</v>
      </c>
      <c r="V49" s="1">
        <v>1</v>
      </c>
      <c r="W49" s="1">
        <v>1</v>
      </c>
      <c r="X49" s="1">
        <v>5</v>
      </c>
      <c r="Y49" s="1">
        <v>3</v>
      </c>
      <c r="Z49" s="1">
        <v>5</v>
      </c>
      <c r="AA49" s="1">
        <v>3</v>
      </c>
      <c r="AB49" s="1">
        <v>3</v>
      </c>
      <c r="AC49" s="1">
        <v>1</v>
      </c>
      <c r="AD49" s="1">
        <v>0</v>
      </c>
      <c r="AE49" s="1">
        <v>1</v>
      </c>
      <c r="AF49" s="1">
        <v>0</v>
      </c>
      <c r="AG49" s="1">
        <v>0</v>
      </c>
      <c r="AH49" s="1">
        <v>2</v>
      </c>
      <c r="AI49" s="1">
        <v>0</v>
      </c>
      <c r="AJ49" s="1">
        <v>0</v>
      </c>
      <c r="AK49" s="1">
        <v>0</v>
      </c>
      <c r="AL49" s="5">
        <f t="shared" si="0"/>
        <v>57</v>
      </c>
      <c r="AO49" s="1">
        <f t="shared" si="1"/>
        <v>5</v>
      </c>
      <c r="AR49" s="18">
        <f t="shared" si="2"/>
        <v>41</v>
      </c>
    </row>
    <row r="50" spans="1:44">
      <c r="A50" s="2" t="s">
        <v>47</v>
      </c>
      <c r="B50" s="1">
        <v>3</v>
      </c>
      <c r="C50" s="1">
        <v>5</v>
      </c>
      <c r="D50" s="1">
        <v>0</v>
      </c>
      <c r="E50" s="1">
        <v>3</v>
      </c>
      <c r="F50" s="1">
        <v>5</v>
      </c>
      <c r="G50" s="1">
        <v>1</v>
      </c>
      <c r="H50" s="1">
        <v>2</v>
      </c>
      <c r="I50" s="1">
        <v>0</v>
      </c>
      <c r="J50" s="1">
        <v>1</v>
      </c>
      <c r="K50" s="1">
        <v>2</v>
      </c>
      <c r="L50" s="1">
        <v>2</v>
      </c>
      <c r="M50" s="1">
        <v>3</v>
      </c>
      <c r="N50" s="1">
        <v>1</v>
      </c>
      <c r="O50" s="1">
        <v>3</v>
      </c>
      <c r="P50" s="1">
        <v>1</v>
      </c>
      <c r="Q50" s="1">
        <v>1</v>
      </c>
      <c r="R50" s="1">
        <v>1</v>
      </c>
      <c r="S50" s="1">
        <v>1</v>
      </c>
      <c r="T50" s="1">
        <v>5</v>
      </c>
      <c r="U50" s="1">
        <v>3</v>
      </c>
      <c r="V50" s="1">
        <v>0</v>
      </c>
      <c r="W50" s="1">
        <v>2</v>
      </c>
      <c r="X50" s="1">
        <v>2</v>
      </c>
      <c r="Y50" s="1">
        <v>3</v>
      </c>
      <c r="Z50" s="1">
        <v>1</v>
      </c>
      <c r="AA50" s="1">
        <v>1</v>
      </c>
      <c r="AB50" s="1">
        <v>2</v>
      </c>
      <c r="AC50" s="1">
        <v>1</v>
      </c>
      <c r="AD50" s="1">
        <v>2</v>
      </c>
      <c r="AE50" s="1">
        <v>1</v>
      </c>
      <c r="AF50" s="1">
        <v>0</v>
      </c>
      <c r="AG50" s="1">
        <v>2</v>
      </c>
      <c r="AH50" s="1">
        <v>1</v>
      </c>
      <c r="AI50" s="1">
        <v>0</v>
      </c>
      <c r="AJ50" s="1">
        <v>0</v>
      </c>
      <c r="AK50" s="1">
        <v>3</v>
      </c>
      <c r="AL50" s="5">
        <f t="shared" si="0"/>
        <v>64</v>
      </c>
      <c r="AO50" s="1">
        <f t="shared" si="1"/>
        <v>3</v>
      </c>
      <c r="AR50" s="18">
        <f t="shared" si="2"/>
        <v>21</v>
      </c>
    </row>
    <row r="51" spans="1:44">
      <c r="A51" s="2" t="s">
        <v>48</v>
      </c>
      <c r="B51" s="1">
        <v>6</v>
      </c>
      <c r="C51" s="1">
        <v>5</v>
      </c>
      <c r="D51" s="1">
        <v>3</v>
      </c>
      <c r="E51" s="1">
        <v>3</v>
      </c>
      <c r="F51" s="1">
        <v>6</v>
      </c>
      <c r="G51" s="1">
        <v>1</v>
      </c>
      <c r="H51" s="1">
        <v>1</v>
      </c>
      <c r="I51" s="1">
        <v>3</v>
      </c>
      <c r="J51" s="1">
        <v>0</v>
      </c>
      <c r="K51" s="1">
        <v>2</v>
      </c>
      <c r="L51" s="1">
        <v>0</v>
      </c>
      <c r="M51" s="1">
        <v>2</v>
      </c>
      <c r="N51" s="1">
        <v>2</v>
      </c>
      <c r="O51" s="1">
        <v>10</v>
      </c>
      <c r="P51" s="1">
        <v>1</v>
      </c>
      <c r="Q51" s="1">
        <v>0</v>
      </c>
      <c r="R51" s="1">
        <v>5</v>
      </c>
      <c r="S51" s="1">
        <v>0</v>
      </c>
      <c r="T51" s="1">
        <v>0</v>
      </c>
      <c r="U51" s="1">
        <v>3</v>
      </c>
      <c r="V51" s="1">
        <v>2</v>
      </c>
      <c r="W51" s="1">
        <v>0</v>
      </c>
      <c r="X51" s="1">
        <v>0</v>
      </c>
      <c r="Y51" s="1">
        <v>5</v>
      </c>
      <c r="Z51" s="1">
        <v>1</v>
      </c>
      <c r="AA51" s="1">
        <v>0</v>
      </c>
      <c r="AB51" s="1">
        <v>3</v>
      </c>
      <c r="AC51" s="1">
        <v>2</v>
      </c>
      <c r="AD51" s="1">
        <v>1</v>
      </c>
      <c r="AE51" s="1">
        <v>1</v>
      </c>
      <c r="AF51" s="1">
        <v>1</v>
      </c>
      <c r="AG51" s="1">
        <v>0</v>
      </c>
      <c r="AH51" s="1">
        <v>1</v>
      </c>
      <c r="AI51" s="1">
        <v>1</v>
      </c>
      <c r="AJ51" s="1">
        <v>0</v>
      </c>
      <c r="AK51" s="1">
        <v>1</v>
      </c>
      <c r="AL51" s="5">
        <f t="shared" si="0"/>
        <v>72</v>
      </c>
      <c r="AO51" s="1">
        <f t="shared" si="1"/>
        <v>4</v>
      </c>
      <c r="AR51" s="18">
        <f t="shared" si="2"/>
        <v>6</v>
      </c>
    </row>
    <row r="52" spans="1:44">
      <c r="A52" s="2" t="s">
        <v>49</v>
      </c>
      <c r="B52" s="1">
        <v>2</v>
      </c>
      <c r="C52" s="1">
        <v>2</v>
      </c>
      <c r="D52" s="1">
        <v>3</v>
      </c>
      <c r="E52" s="1">
        <v>2</v>
      </c>
      <c r="F52" s="1">
        <v>3</v>
      </c>
      <c r="G52" s="1">
        <v>0</v>
      </c>
      <c r="H52" s="1">
        <v>3</v>
      </c>
      <c r="I52" s="1">
        <v>0</v>
      </c>
      <c r="J52" s="1">
        <v>0</v>
      </c>
      <c r="K52" s="1">
        <v>3</v>
      </c>
      <c r="L52" s="1">
        <v>2</v>
      </c>
      <c r="M52" s="1">
        <v>2</v>
      </c>
      <c r="N52" s="1">
        <v>0</v>
      </c>
      <c r="O52" s="1">
        <v>5</v>
      </c>
      <c r="P52" s="1">
        <v>1</v>
      </c>
      <c r="Q52" s="1">
        <v>1</v>
      </c>
      <c r="R52" s="1">
        <v>5</v>
      </c>
      <c r="S52" s="1">
        <v>1</v>
      </c>
      <c r="T52" s="1">
        <v>1</v>
      </c>
      <c r="U52" s="1">
        <v>2</v>
      </c>
      <c r="V52" s="1">
        <v>0</v>
      </c>
      <c r="W52" s="1">
        <v>1</v>
      </c>
      <c r="X52" s="1">
        <v>3</v>
      </c>
      <c r="Y52" s="1">
        <v>0</v>
      </c>
      <c r="Z52" s="1">
        <v>1</v>
      </c>
      <c r="AA52" s="1">
        <v>2</v>
      </c>
      <c r="AB52" s="1">
        <v>3</v>
      </c>
      <c r="AC52" s="1">
        <v>5</v>
      </c>
      <c r="AD52" s="1">
        <v>0</v>
      </c>
      <c r="AE52" s="1">
        <v>0</v>
      </c>
      <c r="AF52" s="1">
        <v>2</v>
      </c>
      <c r="AG52" s="1">
        <v>1</v>
      </c>
      <c r="AH52" s="1">
        <v>5</v>
      </c>
      <c r="AI52" s="1">
        <v>1</v>
      </c>
      <c r="AJ52" s="1">
        <v>0</v>
      </c>
      <c r="AK52" s="1">
        <v>1</v>
      </c>
      <c r="AL52" s="5">
        <f t="shared" si="0"/>
        <v>63</v>
      </c>
      <c r="AO52" s="1">
        <f t="shared" si="1"/>
        <v>4</v>
      </c>
      <c r="AR52" s="18">
        <f t="shared" si="2"/>
        <v>23</v>
      </c>
    </row>
    <row r="53" spans="1:44">
      <c r="A53" s="2" t="s">
        <v>50</v>
      </c>
      <c r="B53" s="1">
        <v>4</v>
      </c>
      <c r="C53" s="1">
        <v>1</v>
      </c>
      <c r="D53" s="1">
        <v>2</v>
      </c>
      <c r="E53" s="1">
        <v>3</v>
      </c>
      <c r="F53" s="1">
        <v>3</v>
      </c>
      <c r="G53" s="1">
        <v>2</v>
      </c>
      <c r="H53" s="1">
        <v>2</v>
      </c>
      <c r="I53" s="1">
        <v>0</v>
      </c>
      <c r="J53" s="1">
        <v>2</v>
      </c>
      <c r="K53" s="1">
        <v>1</v>
      </c>
      <c r="L53" s="1">
        <v>0</v>
      </c>
      <c r="M53" s="1">
        <v>2</v>
      </c>
      <c r="N53" s="1">
        <v>0</v>
      </c>
      <c r="O53" s="1">
        <v>5</v>
      </c>
      <c r="P53" s="1">
        <v>1</v>
      </c>
      <c r="Q53" s="1">
        <v>2</v>
      </c>
      <c r="R53" s="1">
        <v>5</v>
      </c>
      <c r="S53" s="1">
        <v>0</v>
      </c>
      <c r="T53" s="1">
        <v>0</v>
      </c>
      <c r="U53" s="1">
        <v>3</v>
      </c>
      <c r="V53" s="1">
        <v>0</v>
      </c>
      <c r="W53" s="1">
        <v>5</v>
      </c>
      <c r="X53" s="1">
        <v>2</v>
      </c>
      <c r="Y53" s="1">
        <v>2</v>
      </c>
      <c r="Z53" s="1">
        <v>5</v>
      </c>
      <c r="AA53" s="1">
        <v>1</v>
      </c>
      <c r="AB53" s="1">
        <v>2</v>
      </c>
      <c r="AC53" s="1">
        <v>0</v>
      </c>
      <c r="AD53" s="1">
        <v>1</v>
      </c>
      <c r="AE53" s="1">
        <v>0</v>
      </c>
      <c r="AF53" s="1">
        <v>1</v>
      </c>
      <c r="AG53" s="1">
        <v>0</v>
      </c>
      <c r="AH53" s="1">
        <v>2</v>
      </c>
      <c r="AI53" s="1">
        <v>0</v>
      </c>
      <c r="AJ53" s="1">
        <v>0</v>
      </c>
      <c r="AK53" s="1">
        <v>0</v>
      </c>
      <c r="AL53" s="5">
        <f t="shared" si="0"/>
        <v>59</v>
      </c>
      <c r="AO53" s="1">
        <f t="shared" si="1"/>
        <v>4</v>
      </c>
      <c r="AR53" s="18">
        <f t="shared" si="2"/>
        <v>34</v>
      </c>
    </row>
    <row r="54" spans="1:44">
      <c r="A54" s="2" t="s">
        <v>51</v>
      </c>
      <c r="B54" s="1">
        <v>4</v>
      </c>
      <c r="C54" s="1">
        <v>1</v>
      </c>
      <c r="D54" s="1">
        <v>2</v>
      </c>
      <c r="E54" s="1">
        <v>3</v>
      </c>
      <c r="F54" s="1">
        <v>5</v>
      </c>
      <c r="G54" s="1">
        <v>1</v>
      </c>
      <c r="H54" s="1">
        <v>2</v>
      </c>
      <c r="I54" s="1">
        <v>0</v>
      </c>
      <c r="J54" s="1">
        <v>1</v>
      </c>
      <c r="K54" s="1">
        <v>2</v>
      </c>
      <c r="L54" s="1">
        <v>1</v>
      </c>
      <c r="M54" s="1">
        <v>3</v>
      </c>
      <c r="N54" s="1">
        <v>2</v>
      </c>
      <c r="O54" s="1">
        <v>4</v>
      </c>
      <c r="P54" s="1">
        <v>1</v>
      </c>
      <c r="Q54" s="1">
        <v>1</v>
      </c>
      <c r="R54" s="1">
        <v>0</v>
      </c>
      <c r="S54" s="1">
        <v>2</v>
      </c>
      <c r="T54" s="1">
        <v>1</v>
      </c>
      <c r="U54" s="1">
        <v>1</v>
      </c>
      <c r="V54" s="1">
        <v>0</v>
      </c>
      <c r="W54" s="1">
        <v>1</v>
      </c>
      <c r="X54" s="1">
        <v>2</v>
      </c>
      <c r="Y54" s="1">
        <v>3</v>
      </c>
      <c r="Z54" s="1">
        <v>2</v>
      </c>
      <c r="AA54" s="1">
        <v>0</v>
      </c>
      <c r="AB54" s="1">
        <v>2</v>
      </c>
      <c r="AC54" s="1">
        <v>1</v>
      </c>
      <c r="AD54" s="1">
        <v>0</v>
      </c>
      <c r="AE54" s="1">
        <v>1</v>
      </c>
      <c r="AF54" s="1">
        <v>0</v>
      </c>
      <c r="AG54" s="1">
        <v>2</v>
      </c>
      <c r="AH54" s="1">
        <v>1</v>
      </c>
      <c r="AI54" s="1">
        <v>1</v>
      </c>
      <c r="AJ54" s="1">
        <v>0</v>
      </c>
      <c r="AK54" s="1">
        <v>2</v>
      </c>
      <c r="AL54" s="5">
        <f t="shared" si="0"/>
        <v>55</v>
      </c>
      <c r="AO54" s="1">
        <f t="shared" si="1"/>
        <v>1</v>
      </c>
      <c r="AR54" s="18">
        <f t="shared" si="2"/>
        <v>47</v>
      </c>
    </row>
    <row r="55" spans="1:44">
      <c r="A55" s="2" t="s">
        <v>52</v>
      </c>
      <c r="B55" s="1">
        <v>3</v>
      </c>
      <c r="C55" s="1">
        <v>3</v>
      </c>
      <c r="D55" s="1">
        <v>2</v>
      </c>
      <c r="E55" s="1">
        <v>2</v>
      </c>
      <c r="F55" s="1">
        <v>5</v>
      </c>
      <c r="G55" s="1">
        <v>0</v>
      </c>
      <c r="H55" s="1">
        <v>2</v>
      </c>
      <c r="I55" s="1">
        <v>0</v>
      </c>
      <c r="J55" s="1">
        <v>0</v>
      </c>
      <c r="K55" s="1">
        <v>2</v>
      </c>
      <c r="L55" s="1">
        <v>2</v>
      </c>
      <c r="M55" s="1">
        <v>3</v>
      </c>
      <c r="N55" s="1">
        <v>1</v>
      </c>
      <c r="O55" s="1">
        <v>2</v>
      </c>
      <c r="P55" s="1">
        <v>1</v>
      </c>
      <c r="Q55" s="1">
        <v>1</v>
      </c>
      <c r="R55" s="1">
        <v>1</v>
      </c>
      <c r="S55" s="1">
        <v>1</v>
      </c>
      <c r="T55" s="1">
        <v>5</v>
      </c>
      <c r="U55" s="1">
        <v>0</v>
      </c>
      <c r="V55" s="1">
        <v>0</v>
      </c>
      <c r="W55" s="1">
        <v>0</v>
      </c>
      <c r="X55" s="1">
        <v>3</v>
      </c>
      <c r="Y55" s="1">
        <v>6</v>
      </c>
      <c r="Z55" s="1">
        <v>1</v>
      </c>
      <c r="AA55" s="1">
        <v>1</v>
      </c>
      <c r="AB55" s="1">
        <v>6</v>
      </c>
      <c r="AC55" s="1">
        <v>5</v>
      </c>
      <c r="AD55" s="1">
        <v>1</v>
      </c>
      <c r="AE55" s="1">
        <v>1</v>
      </c>
      <c r="AF55" s="1">
        <v>1</v>
      </c>
      <c r="AG55" s="1">
        <v>0</v>
      </c>
      <c r="AH55" s="1">
        <v>5</v>
      </c>
      <c r="AI55" s="1">
        <v>1</v>
      </c>
      <c r="AJ55" s="1">
        <v>0</v>
      </c>
      <c r="AK55" s="1">
        <v>1</v>
      </c>
      <c r="AL55" s="5">
        <f t="shared" si="0"/>
        <v>68</v>
      </c>
      <c r="AO55" s="1">
        <f t="shared" si="1"/>
        <v>4</v>
      </c>
      <c r="AR55" s="18">
        <f t="shared" si="2"/>
        <v>11</v>
      </c>
    </row>
    <row r="56" spans="1:44">
      <c r="A56" s="2" t="s">
        <v>53</v>
      </c>
      <c r="B56" s="1">
        <v>2</v>
      </c>
      <c r="C56" s="1">
        <v>3</v>
      </c>
      <c r="D56" s="1">
        <v>3</v>
      </c>
      <c r="E56" s="1">
        <v>3</v>
      </c>
      <c r="F56" s="8" t="s">
        <v>115</v>
      </c>
      <c r="G56" s="8" t="s">
        <v>115</v>
      </c>
      <c r="H56" s="1">
        <v>3</v>
      </c>
      <c r="I56" s="8" t="s">
        <v>115</v>
      </c>
      <c r="J56" s="8" t="s">
        <v>115</v>
      </c>
      <c r="K56" s="1">
        <v>2</v>
      </c>
      <c r="L56" s="1">
        <v>0</v>
      </c>
      <c r="M56" s="1">
        <v>2</v>
      </c>
      <c r="N56" s="1">
        <v>0</v>
      </c>
      <c r="O56" s="1">
        <v>3</v>
      </c>
      <c r="P56" s="1">
        <v>5</v>
      </c>
      <c r="Q56" s="1">
        <v>1</v>
      </c>
      <c r="R56" s="1">
        <v>0</v>
      </c>
      <c r="S56" s="1">
        <v>3</v>
      </c>
      <c r="T56" s="1">
        <v>0</v>
      </c>
      <c r="U56" s="1">
        <v>1</v>
      </c>
      <c r="V56" s="1">
        <v>0</v>
      </c>
      <c r="W56" s="1">
        <v>5</v>
      </c>
      <c r="X56" s="1">
        <v>0</v>
      </c>
      <c r="Y56" s="1">
        <v>3</v>
      </c>
      <c r="Z56" s="1">
        <v>2</v>
      </c>
      <c r="AA56" s="1">
        <v>1</v>
      </c>
      <c r="AB56" s="1">
        <v>2</v>
      </c>
      <c r="AC56" s="1">
        <v>0</v>
      </c>
      <c r="AD56" s="1">
        <v>0</v>
      </c>
      <c r="AE56" s="1">
        <v>0</v>
      </c>
      <c r="AF56" s="1">
        <v>1</v>
      </c>
      <c r="AG56" s="1">
        <v>1</v>
      </c>
      <c r="AH56" s="1">
        <v>1</v>
      </c>
      <c r="AI56" s="1">
        <v>1</v>
      </c>
      <c r="AJ56" s="1">
        <v>3</v>
      </c>
      <c r="AK56" s="1">
        <v>1</v>
      </c>
      <c r="AL56" s="5">
        <f t="shared" si="0"/>
        <v>52</v>
      </c>
      <c r="AO56" s="1">
        <f t="shared" si="1"/>
        <v>2</v>
      </c>
      <c r="AR56" s="18">
        <f t="shared" si="2"/>
        <v>51</v>
      </c>
    </row>
    <row r="57" spans="1:44">
      <c r="A57" s="2" t="s">
        <v>54</v>
      </c>
      <c r="B57" s="1">
        <v>2</v>
      </c>
      <c r="C57" s="1">
        <v>2</v>
      </c>
      <c r="D57" s="1">
        <v>2</v>
      </c>
      <c r="E57" s="1">
        <v>2</v>
      </c>
      <c r="F57" s="1">
        <v>3</v>
      </c>
      <c r="G57" s="1">
        <v>1</v>
      </c>
      <c r="H57" s="1">
        <v>2</v>
      </c>
      <c r="I57" s="1">
        <v>0</v>
      </c>
      <c r="J57" s="1">
        <v>0</v>
      </c>
      <c r="K57" s="1">
        <v>3</v>
      </c>
      <c r="L57" s="1">
        <v>1</v>
      </c>
      <c r="M57" s="1">
        <v>5</v>
      </c>
      <c r="N57" s="1">
        <v>1</v>
      </c>
      <c r="O57" s="1">
        <v>3</v>
      </c>
      <c r="P57" s="1">
        <v>5</v>
      </c>
      <c r="Q57" s="1">
        <v>1</v>
      </c>
      <c r="R57" s="1">
        <v>5</v>
      </c>
      <c r="S57" s="1">
        <v>2</v>
      </c>
      <c r="T57" s="1">
        <v>1</v>
      </c>
      <c r="U57" s="1">
        <v>1</v>
      </c>
      <c r="V57" s="1">
        <v>5</v>
      </c>
      <c r="W57" s="1">
        <v>0</v>
      </c>
      <c r="X57" s="1">
        <v>0</v>
      </c>
      <c r="Y57" s="1">
        <v>5</v>
      </c>
      <c r="Z57" s="1">
        <v>1</v>
      </c>
      <c r="AA57" s="1">
        <v>0</v>
      </c>
      <c r="AB57" s="1">
        <v>3</v>
      </c>
      <c r="AC57" s="1">
        <v>2</v>
      </c>
      <c r="AD57" s="1">
        <v>0</v>
      </c>
      <c r="AE57" s="1">
        <v>0</v>
      </c>
      <c r="AF57" s="1">
        <v>1</v>
      </c>
      <c r="AG57" s="1">
        <v>2</v>
      </c>
      <c r="AH57" s="1">
        <v>2</v>
      </c>
      <c r="AI57" s="1">
        <v>1</v>
      </c>
      <c r="AJ57" s="1">
        <v>0</v>
      </c>
      <c r="AK57" s="1">
        <v>1</v>
      </c>
      <c r="AL57" s="5">
        <f t="shared" si="0"/>
        <v>65</v>
      </c>
      <c r="AO57" s="1">
        <f t="shared" si="1"/>
        <v>5</v>
      </c>
      <c r="AR57" s="18">
        <f t="shared" si="2"/>
        <v>17</v>
      </c>
    </row>
    <row r="58" spans="1:44">
      <c r="A58" s="2" t="s">
        <v>55</v>
      </c>
      <c r="B58" s="1">
        <v>3</v>
      </c>
      <c r="C58" s="1">
        <v>5</v>
      </c>
      <c r="D58" s="1">
        <v>1</v>
      </c>
      <c r="E58" s="1">
        <v>2</v>
      </c>
      <c r="F58" s="1">
        <v>3</v>
      </c>
      <c r="G58" s="1">
        <v>1</v>
      </c>
      <c r="H58" s="1">
        <v>0</v>
      </c>
      <c r="I58" s="1">
        <v>1</v>
      </c>
      <c r="J58" s="1">
        <v>0</v>
      </c>
      <c r="K58" s="1">
        <v>3</v>
      </c>
      <c r="L58" s="1">
        <v>0</v>
      </c>
      <c r="M58" s="1">
        <v>2</v>
      </c>
      <c r="N58" s="1">
        <v>1</v>
      </c>
      <c r="O58" s="1">
        <v>3</v>
      </c>
      <c r="P58" s="1">
        <v>1</v>
      </c>
      <c r="Q58" s="1">
        <v>1</v>
      </c>
      <c r="R58" s="1">
        <v>2</v>
      </c>
      <c r="S58" s="1">
        <v>0</v>
      </c>
      <c r="T58" s="1">
        <v>1</v>
      </c>
      <c r="U58" s="1">
        <v>1</v>
      </c>
      <c r="V58" s="1">
        <v>0</v>
      </c>
      <c r="W58" s="1">
        <v>1</v>
      </c>
      <c r="X58" s="1">
        <v>0</v>
      </c>
      <c r="Y58" s="1">
        <v>3</v>
      </c>
      <c r="Z58" s="1">
        <v>1</v>
      </c>
      <c r="AA58" s="1">
        <v>0</v>
      </c>
      <c r="AB58" s="1">
        <v>2</v>
      </c>
      <c r="AC58" s="1">
        <v>2</v>
      </c>
      <c r="AD58" s="1">
        <v>0</v>
      </c>
      <c r="AE58" s="1">
        <v>1</v>
      </c>
      <c r="AF58" s="1">
        <v>0</v>
      </c>
      <c r="AG58" s="1">
        <v>1</v>
      </c>
      <c r="AH58" s="1">
        <v>0</v>
      </c>
      <c r="AI58" s="1">
        <v>0</v>
      </c>
      <c r="AJ58" s="1">
        <v>0</v>
      </c>
      <c r="AK58" s="1">
        <v>1</v>
      </c>
      <c r="AL58" s="5">
        <f t="shared" si="0"/>
        <v>43</v>
      </c>
      <c r="AO58" s="1">
        <f t="shared" si="1"/>
        <v>1</v>
      </c>
      <c r="AR58" s="18">
        <f t="shared" si="2"/>
        <v>56</v>
      </c>
    </row>
    <row r="59" spans="1:44">
      <c r="A59" s="2" t="s">
        <v>56</v>
      </c>
      <c r="B59" s="1">
        <v>2</v>
      </c>
      <c r="C59" s="1">
        <v>1</v>
      </c>
      <c r="D59" s="1">
        <v>2</v>
      </c>
      <c r="E59" s="1">
        <v>3</v>
      </c>
      <c r="F59" s="1">
        <v>3</v>
      </c>
      <c r="G59" s="1">
        <v>1</v>
      </c>
      <c r="H59" s="1">
        <v>3</v>
      </c>
      <c r="I59" s="1">
        <v>0</v>
      </c>
      <c r="J59" s="1">
        <v>1</v>
      </c>
      <c r="K59" s="1">
        <v>3</v>
      </c>
      <c r="L59" s="1">
        <v>2</v>
      </c>
      <c r="M59" s="1">
        <v>3</v>
      </c>
      <c r="N59" s="1">
        <v>1</v>
      </c>
      <c r="O59" s="1">
        <v>3</v>
      </c>
      <c r="P59" s="1">
        <v>5</v>
      </c>
      <c r="Q59" s="1">
        <v>1</v>
      </c>
      <c r="R59" s="1">
        <v>1</v>
      </c>
      <c r="S59" s="1">
        <v>1</v>
      </c>
      <c r="T59" s="1">
        <v>1</v>
      </c>
      <c r="U59" s="1">
        <v>0</v>
      </c>
      <c r="V59" s="1">
        <v>0</v>
      </c>
      <c r="W59" s="1">
        <v>1</v>
      </c>
      <c r="X59" s="1">
        <v>3</v>
      </c>
      <c r="Y59" s="1">
        <v>3</v>
      </c>
      <c r="Z59" s="1">
        <v>1</v>
      </c>
      <c r="AA59" s="1">
        <v>1</v>
      </c>
      <c r="AB59" s="1">
        <v>3</v>
      </c>
      <c r="AC59" s="1">
        <v>1</v>
      </c>
      <c r="AD59" s="1">
        <v>1</v>
      </c>
      <c r="AE59" s="1">
        <v>0</v>
      </c>
      <c r="AF59" s="1">
        <v>1</v>
      </c>
      <c r="AG59" s="1">
        <v>1</v>
      </c>
      <c r="AH59" s="1">
        <v>2</v>
      </c>
      <c r="AI59" s="1">
        <v>1</v>
      </c>
      <c r="AJ59" s="1">
        <v>0</v>
      </c>
      <c r="AK59" s="1">
        <v>1</v>
      </c>
      <c r="AL59" s="5">
        <f t="shared" si="0"/>
        <v>57</v>
      </c>
      <c r="AO59" s="1">
        <f t="shared" si="1"/>
        <v>1</v>
      </c>
      <c r="AR59" s="18">
        <f t="shared" si="2"/>
        <v>41</v>
      </c>
    </row>
  </sheetData>
  <mergeCells count="3">
    <mergeCell ref="B1:M1"/>
    <mergeCell ref="N1:Y1"/>
    <mergeCell ref="Z1:AK1"/>
  </mergeCells>
  <phoneticPr fontId="2" type="noConversion"/>
  <conditionalFormatting sqref="P2:AF2 AG2:AL59 B3:AF59">
    <cfRule type="cellIs" dxfId="3" priority="5" operator="equal">
      <formula>"NULL"</formula>
    </cfRule>
  </conditionalFormatting>
  <conditionalFormatting sqref="AL1">
    <cfRule type="cellIs" dxfId="2" priority="4" operator="equal">
      <formula>"NULL"</formula>
    </cfRule>
  </conditionalFormatting>
  <conditionalFormatting sqref="AO1">
    <cfRule type="cellIs" dxfId="1" priority="1" operator="equal">
      <formula>"NULL"</formula>
    </cfRule>
  </conditionalFormatting>
  <conditionalFormatting sqref="AO3:AO59">
    <cfRule type="cellIs" dxfId="0" priority="2" operator="equal">
      <formula>"NULL"</formula>
    </cfRule>
  </conditionalFormatting>
  <hyperlinks>
    <hyperlink ref="A3" r:id="rId1" display="https://ek.nuffmondia.nl/user/?user=33" xr:uid="{9A47D322-E218-4488-B89B-9843373ED883}"/>
    <hyperlink ref="A4" r:id="rId2" display="https://ek.nuffmondia.nl/user/?user=44" xr:uid="{60F30993-A6EA-4E0C-9606-AC226469335E}"/>
    <hyperlink ref="A5" r:id="rId3" display="https://ek.nuffmondia.nl/user/?user=19" xr:uid="{053E5F90-E255-4D79-8FCE-413F8F2A8B27}"/>
    <hyperlink ref="A6" r:id="rId4" display="https://ek.nuffmondia.nl/user/?user=45" xr:uid="{6747C16E-1C97-433F-B62C-20B1419CC104}"/>
    <hyperlink ref="A7" r:id="rId5" display="https://ek.nuffmondia.nl/user/?user=61" xr:uid="{181D7847-CE1B-44A1-85A5-1A97351D0710}"/>
    <hyperlink ref="A8" r:id="rId6" display="https://ek.nuffmondia.nl/user/?user=30" xr:uid="{EEAC2425-F6FC-4923-A61A-C50E05F777A0}"/>
    <hyperlink ref="A9" r:id="rId7" display="https://ek.nuffmondia.nl/user/?user=63" xr:uid="{001C8A62-5884-40D5-9D7F-8087D6CB655F}"/>
    <hyperlink ref="A10" r:id="rId8" display="https://ek.nuffmondia.nl/user/?user=64" xr:uid="{687DACFF-5142-480B-84BB-8F4651758DE1}"/>
    <hyperlink ref="A11" r:id="rId9" display="https://ek.nuffmondia.nl/user/?user=9" xr:uid="{6F4F159D-FF9B-433F-9473-A018AAE8BAF9}"/>
    <hyperlink ref="A12" r:id="rId10" display="https://ek.nuffmondia.nl/user/?user=66" xr:uid="{F57B03ED-307C-4881-A093-852935D71962}"/>
    <hyperlink ref="A13" r:id="rId11" display="https://ek.nuffmondia.nl/user/?user=67" xr:uid="{9483330F-49AC-4FF2-BFF1-14DBA1922349}"/>
    <hyperlink ref="A14" r:id="rId12" display="https://ek.nuffmondia.nl/user/?user=5" xr:uid="{FB8901B3-C243-4891-83BE-9FC90A5931B9}"/>
    <hyperlink ref="A15" r:id="rId13" display="https://ek.nuffmondia.nl/user/?user=27" xr:uid="{7E626B68-E24A-4A56-8C19-F004C3E149F6}"/>
    <hyperlink ref="A16" r:id="rId14" display="https://ek.nuffmondia.nl/user/?user=17" xr:uid="{B61ACAF5-64BD-428C-8A8C-23F27258915F}"/>
    <hyperlink ref="A17" r:id="rId15" display="https://ek.nuffmondia.nl/user/?user=29" xr:uid="{79736DF9-8BCD-4A2E-882A-636F81DFBF49}"/>
    <hyperlink ref="A18" r:id="rId16" display="https://ek.nuffmondia.nl/user/?user=42" xr:uid="{F2EE9BE1-2337-4B04-9D09-4BA918E572C7}"/>
    <hyperlink ref="A19" r:id="rId17" display="https://ek.nuffmondia.nl/user/?user=39" xr:uid="{B8F1804D-A675-4DE0-AC7A-4CFC07B684C3}"/>
    <hyperlink ref="A20" r:id="rId18" display="https://ek.nuffmondia.nl/user/?user=34" xr:uid="{A877B2F0-60F2-46D5-B21B-68A91DF16821}"/>
    <hyperlink ref="A21" r:id="rId19" display="https://ek.nuffmondia.nl/user/?user=15" xr:uid="{BFA3540C-2780-4AEB-BDB7-639B91ECA82A}"/>
    <hyperlink ref="A22" r:id="rId20" display="https://ek.nuffmondia.nl/user/?user=40" xr:uid="{C62F744E-8B94-43F1-9C48-E2EA7041F11E}"/>
    <hyperlink ref="A23" r:id="rId21" display="https://ek.nuffmondia.nl/user/?user=36" xr:uid="{50FFAA17-8853-4340-85D3-4F4ABDC36B12}"/>
    <hyperlink ref="A24" r:id="rId22" display="https://ek.nuffmondia.nl/user/?user=20" xr:uid="{E7F1B2E9-0DAB-417C-ADA1-B96F343F98E5}"/>
    <hyperlink ref="A25" r:id="rId23" display="https://ek.nuffmondia.nl/user/?user=53" xr:uid="{ADD97AE8-E4CA-47DC-9BE5-3A415753DE3D}"/>
    <hyperlink ref="A26" r:id="rId24" display="https://ek.nuffmondia.nl/user/?user=46" xr:uid="{D99BBBEE-4E19-4F1A-A56C-CD2000644691}"/>
    <hyperlink ref="A27" r:id="rId25" display="https://ek.nuffmondia.nl/user/?user=51" xr:uid="{7E465620-44C2-43B7-B945-0D91055AC734}"/>
    <hyperlink ref="A28" r:id="rId26" display="https://ek.nuffmondia.nl/user/?user=16" xr:uid="{BEB71617-A42B-4D05-A4E2-E335D2E6291F}"/>
    <hyperlink ref="A29" r:id="rId27" display="https://ek.nuffmondia.nl/user/?user=41" xr:uid="{80462DC4-9508-42AC-8034-5129725538A7}"/>
    <hyperlink ref="A30" r:id="rId28" display="https://ek.nuffmondia.nl/user/?user=56" xr:uid="{66841CFD-BF55-4074-8261-294A2E11FCDF}"/>
    <hyperlink ref="A31" r:id="rId29" display="https://ek.nuffmondia.nl/user/?user=58" xr:uid="{89FC03F9-B38F-44C8-B9A3-88CA65B2BDEC}"/>
    <hyperlink ref="A32" r:id="rId30" display="https://ek.nuffmondia.nl/user/?user=65" xr:uid="{6FB472C2-4232-42C3-A415-135F2BF0AEF3}"/>
    <hyperlink ref="A33" r:id="rId31" display="https://ek.nuffmondia.nl/user/?user=70" xr:uid="{CDB34803-8102-4181-89B1-D254606147FF}"/>
    <hyperlink ref="A34" r:id="rId32" display="https://ek.nuffmondia.nl/user/?user=57" xr:uid="{4498B5AD-9F07-4703-BF4E-F63614556BFA}"/>
    <hyperlink ref="A35" r:id="rId33" display="https://ek.nuffmondia.nl/user/?user=21" xr:uid="{EFF7DDCD-EA33-46F7-AF8B-CDFB72B31D2A}"/>
    <hyperlink ref="A36" r:id="rId34" display="https://ek.nuffmondia.nl/user/?user=23" xr:uid="{A13ECF2D-4585-4A93-93DB-352967AF5CFC}"/>
    <hyperlink ref="A37" r:id="rId35" display="https://ek.nuffmondia.nl/user/?user=32" xr:uid="{A84FA972-4182-4776-9D79-2CB214B55F68}"/>
    <hyperlink ref="A38" r:id="rId36" display="https://ek.nuffmondia.nl/user/?user=55" xr:uid="{6EED94C7-004A-499B-8736-044B404EC361}"/>
    <hyperlink ref="A39" r:id="rId37" display="https://ek.nuffmondia.nl/user/?user=22" xr:uid="{84F4A0A1-EF9C-482A-B8FA-4809025ACD39}"/>
    <hyperlink ref="A40" r:id="rId38" display="https://ek.nuffmondia.nl/user/?user=59" xr:uid="{E910184A-299E-4306-B53C-E163FC679E77}"/>
    <hyperlink ref="A41" r:id="rId39" display="https://ek.nuffmondia.nl/user/?user=12" xr:uid="{6CFD18B8-10E4-4158-ACCF-DC1E9BB46C93}"/>
    <hyperlink ref="A42" r:id="rId40" display="https://ek.nuffmondia.nl/user/?user=28" xr:uid="{4BE648D6-4F74-4B94-8AA1-8FADC85660F9}"/>
    <hyperlink ref="A43" r:id="rId41" display="https://ek.nuffmondia.nl/user/?user=24" xr:uid="{3F3953E4-1017-4629-BFE1-8919EA2499E5}"/>
    <hyperlink ref="A44" r:id="rId42" display="https://ek.nuffmondia.nl/user/?user=60" xr:uid="{83F98F67-7724-420F-83C9-2065DCC34773}"/>
    <hyperlink ref="A45" r:id="rId43" display="https://ek.nuffmondia.nl/user/?user=13" xr:uid="{698A0A44-7FD0-4DC9-ABCB-0C8E84537852}"/>
    <hyperlink ref="A46" r:id="rId44" display="https://ek.nuffmondia.nl/user/?user=26" xr:uid="{2A511F8C-9E8F-4BF6-B2CA-9918C326C12B}"/>
    <hyperlink ref="A47" r:id="rId45" display="https://ek.nuffmondia.nl/user/?user=7" xr:uid="{56BB01CB-5D61-4DD3-B254-FA5E0A9E2565}"/>
    <hyperlink ref="A48" r:id="rId46" display="https://ek.nuffmondia.nl/user/?user=18" xr:uid="{A4CAA358-1860-4C70-A7C9-043065E85FFA}"/>
    <hyperlink ref="A49" r:id="rId47" display="https://ek.nuffmondia.nl/user/?user=31" xr:uid="{44EC24E9-E741-45B7-AB01-5CC02CDFA9BD}"/>
    <hyperlink ref="A50" r:id="rId48" display="https://ek.nuffmondia.nl/user/?user=52" xr:uid="{4CEADC4F-164F-40E6-AD40-124B38014A14}"/>
    <hyperlink ref="A51" r:id="rId49" display="https://ek.nuffmondia.nl/user/?user=50" xr:uid="{5711C0FE-440C-40F7-8A7B-48D92C7D5462}"/>
    <hyperlink ref="A52" r:id="rId50" display="https://ek.nuffmondia.nl/user/?user=25" xr:uid="{5AA4F661-3A1A-46F5-8D39-0685EBC3F28E}"/>
    <hyperlink ref="A53" r:id="rId51" display="https://ek.nuffmondia.nl/user/?user=37" xr:uid="{3B6DB355-C433-42B1-85DB-4FC39E928418}"/>
    <hyperlink ref="A54" r:id="rId52" display="https://ek.nuffmondia.nl/user/?user=14" xr:uid="{43C13D04-5EAA-4F98-A5BD-6A06E815BE4F}"/>
    <hyperlink ref="A55" r:id="rId53" display="https://ek.nuffmondia.nl/user/?user=38" xr:uid="{3BD0C407-7172-4CED-ADC9-7ADA92243567}"/>
    <hyperlink ref="A56" r:id="rId54" display="https://ek.nuffmondia.nl/user/?user=35" xr:uid="{895DB38A-DFE7-4F98-BD7B-0EF313174CF3}"/>
    <hyperlink ref="A57" r:id="rId55" display="https://ek.nuffmondia.nl/user/?user=11" xr:uid="{C2CA8B7D-8299-4623-BA03-844C60FEB0C3}"/>
    <hyperlink ref="A58" r:id="rId56" display="https://ek.nuffmondia.nl/user/?user=68" xr:uid="{ED72BB50-64BA-4E60-A1C8-C35D25A64F38}"/>
    <hyperlink ref="A59" r:id="rId57" display="https://ek.nuffmondia.nl/user/?user=8" xr:uid="{42736D16-DAC7-4FEB-84BA-4A8E32CA8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3D1A-42F3-4398-AB6B-D420B1DDCC5E}">
  <sheetPr>
    <tabColor rgb="FFFFC000"/>
  </sheetPr>
  <dimension ref="A1:W57"/>
  <sheetViews>
    <sheetView workbookViewId="0">
      <pane xSplit="1" topLeftCell="B1" activePane="topRight" state="frozen"/>
      <selection pane="topRight" activeCell="A15" sqref="A15"/>
    </sheetView>
  </sheetViews>
  <sheetFormatPr defaultRowHeight="14.5"/>
  <cols>
    <col min="1" max="1" width="32" bestFit="1" customWidth="1"/>
    <col min="2" max="2" width="4.1796875" bestFit="1" customWidth="1"/>
    <col min="3" max="4" width="5.54296875" style="4" bestFit="1" customWidth="1"/>
    <col min="5" max="17" width="5.54296875" bestFit="1" customWidth="1"/>
    <col min="19" max="21" width="9.81640625" bestFit="1" customWidth="1"/>
    <col min="23" max="23" width="9.1796875" style="4"/>
  </cols>
  <sheetData>
    <row r="1" spans="1:23" s="30" customFormat="1" ht="18">
      <c r="A1" s="29"/>
      <c r="B1" s="5"/>
      <c r="C1" s="50" t="s">
        <v>112</v>
      </c>
      <c r="D1" s="51"/>
      <c r="E1" s="51"/>
      <c r="F1" s="51"/>
      <c r="G1" s="51"/>
      <c r="H1" s="51"/>
      <c r="I1" s="51"/>
      <c r="J1" s="52"/>
      <c r="K1" s="53" t="s">
        <v>113</v>
      </c>
      <c r="L1" s="54"/>
      <c r="M1" s="54"/>
      <c r="N1" s="55"/>
      <c r="O1" s="56" t="s">
        <v>136</v>
      </c>
      <c r="P1" s="57"/>
      <c r="Q1" s="31" t="s">
        <v>137</v>
      </c>
      <c r="S1" s="58" t="s">
        <v>116</v>
      </c>
      <c r="T1" s="59"/>
      <c r="U1" s="59"/>
      <c r="W1" s="32" t="s">
        <v>119</v>
      </c>
    </row>
    <row r="2" spans="1:23" s="30" customFormat="1" ht="18">
      <c r="A2" s="7"/>
      <c r="B2" s="5"/>
      <c r="C2" s="1" t="s">
        <v>97</v>
      </c>
      <c r="D2" s="1" t="s">
        <v>98</v>
      </c>
      <c r="E2" s="1" t="s">
        <v>99</v>
      </c>
      <c r="F2" s="1" t="s">
        <v>100</v>
      </c>
      <c r="G2" s="1" t="s">
        <v>101</v>
      </c>
      <c r="H2" s="1" t="s">
        <v>102</v>
      </c>
      <c r="I2" s="1" t="s">
        <v>103</v>
      </c>
      <c r="J2" s="1" t="s">
        <v>104</v>
      </c>
      <c r="K2" s="1" t="s">
        <v>105</v>
      </c>
      <c r="L2" s="1" t="s">
        <v>106</v>
      </c>
      <c r="M2" s="1" t="s">
        <v>107</v>
      </c>
      <c r="N2" s="1" t="s">
        <v>108</v>
      </c>
      <c r="O2" s="1" t="s">
        <v>109</v>
      </c>
      <c r="P2" s="1" t="s">
        <v>110</v>
      </c>
      <c r="Q2" s="1" t="s">
        <v>111</v>
      </c>
      <c r="S2" s="1" t="s">
        <v>117</v>
      </c>
      <c r="T2" s="1" t="s">
        <v>118</v>
      </c>
      <c r="U2" s="1" t="s">
        <v>96</v>
      </c>
      <c r="W2" s="1"/>
    </row>
    <row r="3" spans="1:23" ht="18">
      <c r="A3" s="7" t="s">
        <v>0</v>
      </c>
      <c r="B3" s="5">
        <f>groepsfase!AL3</f>
        <v>61</v>
      </c>
      <c r="C3" s="1">
        <v>0</v>
      </c>
      <c r="D3" s="1">
        <v>5</v>
      </c>
      <c r="E3" s="1">
        <v>2</v>
      </c>
      <c r="F3" s="1">
        <v>2</v>
      </c>
      <c r="G3" s="1">
        <v>5</v>
      </c>
      <c r="H3" s="1">
        <v>1</v>
      </c>
      <c r="I3" s="1">
        <v>3</v>
      </c>
      <c r="J3" s="1">
        <v>1</v>
      </c>
      <c r="K3" s="1">
        <v>1</v>
      </c>
      <c r="L3" s="1">
        <v>0</v>
      </c>
      <c r="M3" s="1">
        <v>5</v>
      </c>
      <c r="N3" s="1">
        <v>5</v>
      </c>
      <c r="O3" s="1">
        <v>5</v>
      </c>
      <c r="P3" s="1">
        <v>0</v>
      </c>
      <c r="Q3" s="1">
        <v>5</v>
      </c>
      <c r="S3" s="1">
        <f>groepsfase!AO3</f>
        <v>4</v>
      </c>
      <c r="T3" s="1">
        <f t="shared" ref="T3:T34" si="0">COUNTIF(C3:Q3,5)+COUNTIF(C3:Q3,10)</f>
        <v>6</v>
      </c>
      <c r="U3" s="1">
        <f>S3+T3</f>
        <v>10</v>
      </c>
      <c r="W3" s="1">
        <f t="shared" ref="W3:W34" si="1">SUM(B3:Q3)</f>
        <v>101</v>
      </c>
    </row>
    <row r="4" spans="1:23" ht="18">
      <c r="A4" s="7" t="s">
        <v>1</v>
      </c>
      <c r="B4" s="5">
        <f>groepsfase!AL4</f>
        <v>62</v>
      </c>
      <c r="C4" s="1">
        <v>0</v>
      </c>
      <c r="D4" s="1">
        <v>5</v>
      </c>
      <c r="E4" s="1">
        <v>5</v>
      </c>
      <c r="F4" s="1">
        <v>4</v>
      </c>
      <c r="G4" s="1">
        <v>2</v>
      </c>
      <c r="H4" s="1">
        <v>2</v>
      </c>
      <c r="I4" s="1">
        <v>2</v>
      </c>
      <c r="J4" s="1">
        <v>5</v>
      </c>
      <c r="K4" s="1">
        <v>1</v>
      </c>
      <c r="L4" s="1">
        <v>0</v>
      </c>
      <c r="M4" s="1">
        <v>0</v>
      </c>
      <c r="N4" s="1">
        <v>5</v>
      </c>
      <c r="O4" s="1">
        <v>0</v>
      </c>
      <c r="P4" s="1">
        <v>5</v>
      </c>
      <c r="Q4" s="1">
        <v>10</v>
      </c>
      <c r="S4" s="1">
        <f>groepsfase!AO4</f>
        <v>3</v>
      </c>
      <c r="T4" s="1">
        <f t="shared" si="0"/>
        <v>6</v>
      </c>
      <c r="U4" s="1">
        <f t="shared" ref="U4:U57" si="2">S4+T4</f>
        <v>9</v>
      </c>
      <c r="W4" s="1">
        <f t="shared" si="1"/>
        <v>108</v>
      </c>
    </row>
    <row r="5" spans="1:23" ht="18">
      <c r="A5" s="7" t="s">
        <v>2</v>
      </c>
      <c r="B5" s="5">
        <f>groepsfase!AL5</f>
        <v>51</v>
      </c>
      <c r="C5" s="1">
        <v>0</v>
      </c>
      <c r="D5" s="1">
        <v>2</v>
      </c>
      <c r="E5" s="1">
        <v>0</v>
      </c>
      <c r="F5" s="1">
        <v>2</v>
      </c>
      <c r="G5" s="1">
        <v>3</v>
      </c>
      <c r="H5" s="1">
        <v>0</v>
      </c>
      <c r="I5" s="1">
        <v>3</v>
      </c>
      <c r="J5" s="1">
        <v>0</v>
      </c>
      <c r="K5" s="1">
        <v>1</v>
      </c>
      <c r="L5" s="1">
        <v>5</v>
      </c>
      <c r="M5" s="1">
        <v>5</v>
      </c>
      <c r="N5" s="1">
        <v>2</v>
      </c>
      <c r="O5" s="1">
        <v>0</v>
      </c>
      <c r="P5" s="1">
        <v>0</v>
      </c>
      <c r="Q5" s="1">
        <v>5</v>
      </c>
      <c r="S5" s="1">
        <f>groepsfase!AO5</f>
        <v>1</v>
      </c>
      <c r="T5" s="1">
        <f t="shared" si="0"/>
        <v>3</v>
      </c>
      <c r="U5" s="1">
        <f t="shared" si="2"/>
        <v>4</v>
      </c>
      <c r="W5" s="1">
        <f t="shared" si="1"/>
        <v>79</v>
      </c>
    </row>
    <row r="6" spans="1:23" ht="18">
      <c r="A6" s="7" t="s">
        <v>3</v>
      </c>
      <c r="B6" s="5">
        <f>groepsfase!AL6</f>
        <v>57</v>
      </c>
      <c r="C6" s="8" t="s">
        <v>115</v>
      </c>
      <c r="D6" s="8" t="s">
        <v>115</v>
      </c>
      <c r="E6" s="1">
        <v>3</v>
      </c>
      <c r="F6" s="1">
        <v>2</v>
      </c>
      <c r="G6" s="1">
        <v>2</v>
      </c>
      <c r="H6" s="1">
        <v>2</v>
      </c>
      <c r="I6" s="1">
        <v>2</v>
      </c>
      <c r="J6" s="1">
        <v>0</v>
      </c>
      <c r="K6" s="1">
        <v>1</v>
      </c>
      <c r="L6" s="1">
        <v>0</v>
      </c>
      <c r="M6" s="1">
        <v>5</v>
      </c>
      <c r="N6" s="1">
        <v>5</v>
      </c>
      <c r="O6" s="8" t="s">
        <v>115</v>
      </c>
      <c r="P6" s="8" t="s">
        <v>115</v>
      </c>
      <c r="Q6" s="8" t="s">
        <v>115</v>
      </c>
      <c r="S6" s="1">
        <f>groepsfase!AO6</f>
        <v>3</v>
      </c>
      <c r="T6" s="1">
        <f t="shared" si="0"/>
        <v>2</v>
      </c>
      <c r="U6" s="1">
        <f t="shared" si="2"/>
        <v>5</v>
      </c>
      <c r="W6" s="1">
        <f t="shared" si="1"/>
        <v>79</v>
      </c>
    </row>
    <row r="7" spans="1:23" ht="18">
      <c r="A7" s="7" t="s">
        <v>4</v>
      </c>
      <c r="B7" s="5">
        <f>groepsfase!AL7</f>
        <v>60</v>
      </c>
      <c r="C7" s="1">
        <v>1</v>
      </c>
      <c r="D7" s="1">
        <v>2</v>
      </c>
      <c r="E7" s="1">
        <v>3</v>
      </c>
      <c r="F7" s="1">
        <v>3</v>
      </c>
      <c r="G7" s="1">
        <v>2</v>
      </c>
      <c r="H7" s="1">
        <v>1</v>
      </c>
      <c r="I7" s="1">
        <v>0</v>
      </c>
      <c r="J7" s="1">
        <v>0</v>
      </c>
      <c r="K7" s="1">
        <v>0</v>
      </c>
      <c r="L7" s="1">
        <v>2</v>
      </c>
      <c r="M7" s="1">
        <v>2</v>
      </c>
      <c r="N7" s="1">
        <v>0</v>
      </c>
      <c r="O7" s="1">
        <v>0</v>
      </c>
      <c r="P7" s="1">
        <v>0</v>
      </c>
      <c r="Q7" s="1">
        <v>0</v>
      </c>
      <c r="S7" s="1">
        <f>groepsfase!AO7</f>
        <v>4</v>
      </c>
      <c r="T7" s="1">
        <f t="shared" si="0"/>
        <v>0</v>
      </c>
      <c r="U7" s="1">
        <f t="shared" si="2"/>
        <v>4</v>
      </c>
      <c r="W7" s="1">
        <f t="shared" si="1"/>
        <v>76</v>
      </c>
    </row>
    <row r="8" spans="1:23" ht="18">
      <c r="A8" s="7" t="s">
        <v>5</v>
      </c>
      <c r="B8" s="5">
        <f>groepsfase!AL8</f>
        <v>62</v>
      </c>
      <c r="C8" s="1">
        <v>5</v>
      </c>
      <c r="D8" s="1">
        <v>6</v>
      </c>
      <c r="E8" s="1">
        <v>3</v>
      </c>
      <c r="F8" s="1">
        <v>2</v>
      </c>
      <c r="G8" s="1">
        <v>3</v>
      </c>
      <c r="H8" s="1">
        <v>1</v>
      </c>
      <c r="I8" s="1">
        <v>3</v>
      </c>
      <c r="J8" s="1">
        <v>0</v>
      </c>
      <c r="K8" s="1">
        <v>1</v>
      </c>
      <c r="L8" s="1">
        <v>2</v>
      </c>
      <c r="M8" s="1">
        <v>0</v>
      </c>
      <c r="N8" s="1">
        <v>3</v>
      </c>
      <c r="O8" s="1">
        <v>5</v>
      </c>
      <c r="P8" s="1">
        <v>2</v>
      </c>
      <c r="Q8" s="1">
        <v>5</v>
      </c>
      <c r="S8" s="1">
        <f>groepsfase!AO8</f>
        <v>5</v>
      </c>
      <c r="T8" s="1">
        <f t="shared" si="0"/>
        <v>3</v>
      </c>
      <c r="U8" s="1">
        <f t="shared" si="2"/>
        <v>8</v>
      </c>
      <c r="W8" s="1">
        <f t="shared" si="1"/>
        <v>103</v>
      </c>
    </row>
    <row r="9" spans="1:23" ht="18">
      <c r="A9" s="7" t="s">
        <v>6</v>
      </c>
      <c r="B9" s="5">
        <f>groepsfase!AL9</f>
        <v>58</v>
      </c>
      <c r="C9" s="1">
        <v>0</v>
      </c>
      <c r="D9" s="1">
        <v>2</v>
      </c>
      <c r="E9" s="1">
        <v>2</v>
      </c>
      <c r="F9" s="1">
        <v>2</v>
      </c>
      <c r="G9" s="1">
        <v>2</v>
      </c>
      <c r="H9" s="1">
        <v>1</v>
      </c>
      <c r="I9" s="1">
        <v>5</v>
      </c>
      <c r="J9" s="1">
        <v>1</v>
      </c>
      <c r="K9" s="1">
        <v>1</v>
      </c>
      <c r="L9" s="1">
        <v>1</v>
      </c>
      <c r="M9" s="1">
        <v>5</v>
      </c>
      <c r="N9" s="1">
        <v>5</v>
      </c>
      <c r="O9" s="1">
        <v>2</v>
      </c>
      <c r="P9" s="1">
        <v>0</v>
      </c>
      <c r="Q9" s="1">
        <v>2</v>
      </c>
      <c r="S9" s="1">
        <f>groepsfase!AO9</f>
        <v>2</v>
      </c>
      <c r="T9" s="1">
        <f t="shared" si="0"/>
        <v>3</v>
      </c>
      <c r="U9" s="1">
        <f t="shared" si="2"/>
        <v>5</v>
      </c>
      <c r="W9" s="1">
        <f t="shared" si="1"/>
        <v>89</v>
      </c>
    </row>
    <row r="10" spans="1:23" ht="18">
      <c r="A10" s="7" t="s">
        <v>7</v>
      </c>
      <c r="B10" s="5">
        <f>groepsfase!AL10</f>
        <v>66</v>
      </c>
      <c r="C10" s="1">
        <v>0</v>
      </c>
      <c r="D10" s="1">
        <v>3</v>
      </c>
      <c r="E10" s="1">
        <v>2</v>
      </c>
      <c r="F10" s="1">
        <v>2</v>
      </c>
      <c r="G10" s="1">
        <v>2</v>
      </c>
      <c r="H10" s="1">
        <v>1</v>
      </c>
      <c r="I10" s="1">
        <v>4</v>
      </c>
      <c r="J10" s="1">
        <v>1</v>
      </c>
      <c r="K10" s="1">
        <v>1</v>
      </c>
      <c r="L10" s="1">
        <v>1</v>
      </c>
      <c r="M10" s="1">
        <v>1</v>
      </c>
      <c r="N10" s="1">
        <v>10</v>
      </c>
      <c r="O10" s="1">
        <v>1</v>
      </c>
      <c r="P10" s="1">
        <v>0</v>
      </c>
      <c r="Q10" s="1">
        <v>5</v>
      </c>
      <c r="S10" s="1">
        <f>groepsfase!AO10</f>
        <v>5</v>
      </c>
      <c r="T10" s="1">
        <f t="shared" si="0"/>
        <v>2</v>
      </c>
      <c r="U10" s="1">
        <f t="shared" si="2"/>
        <v>7</v>
      </c>
      <c r="W10" s="1">
        <f t="shared" si="1"/>
        <v>100</v>
      </c>
    </row>
    <row r="11" spans="1:23" ht="18">
      <c r="A11" s="7" t="s">
        <v>8</v>
      </c>
      <c r="B11" s="5">
        <f>groepsfase!AL11</f>
        <v>59</v>
      </c>
      <c r="C11" s="1">
        <v>0</v>
      </c>
      <c r="D11" s="1">
        <v>2</v>
      </c>
      <c r="E11" s="1">
        <v>0</v>
      </c>
      <c r="F11" s="1">
        <v>2</v>
      </c>
      <c r="G11" s="1">
        <v>2</v>
      </c>
      <c r="H11" s="1">
        <v>0</v>
      </c>
      <c r="I11" s="1">
        <v>3</v>
      </c>
      <c r="J11" s="1">
        <v>0</v>
      </c>
      <c r="K11" s="1">
        <v>1</v>
      </c>
      <c r="L11" s="1">
        <v>0</v>
      </c>
      <c r="M11" s="1">
        <v>0</v>
      </c>
      <c r="N11" s="1">
        <v>3</v>
      </c>
      <c r="O11" s="1">
        <v>0</v>
      </c>
      <c r="P11" s="1">
        <v>0</v>
      </c>
      <c r="Q11" s="1">
        <v>2</v>
      </c>
      <c r="S11" s="1">
        <f>groepsfase!AO11</f>
        <v>3</v>
      </c>
      <c r="T11" s="1">
        <f t="shared" si="0"/>
        <v>0</v>
      </c>
      <c r="U11" s="1">
        <f t="shared" si="2"/>
        <v>3</v>
      </c>
      <c r="W11" s="1">
        <f t="shared" si="1"/>
        <v>74</v>
      </c>
    </row>
    <row r="12" spans="1:23" ht="18">
      <c r="A12" s="7" t="s">
        <v>9</v>
      </c>
      <c r="B12" s="5">
        <f>groepsfase!AL12</f>
        <v>62</v>
      </c>
      <c r="C12" s="1">
        <v>0</v>
      </c>
      <c r="D12" s="1">
        <v>5</v>
      </c>
      <c r="E12" s="1">
        <v>0</v>
      </c>
      <c r="F12" s="1">
        <v>2</v>
      </c>
      <c r="G12" s="1">
        <v>2</v>
      </c>
      <c r="H12" s="1">
        <v>1</v>
      </c>
      <c r="I12" s="1">
        <v>6</v>
      </c>
      <c r="J12" s="1">
        <v>0</v>
      </c>
      <c r="K12" s="1">
        <v>5</v>
      </c>
      <c r="L12" s="1">
        <v>1</v>
      </c>
      <c r="M12" s="1">
        <v>5</v>
      </c>
      <c r="N12" s="1">
        <v>6</v>
      </c>
      <c r="O12" s="1">
        <v>2</v>
      </c>
      <c r="P12" s="1">
        <v>1</v>
      </c>
      <c r="Q12" s="1">
        <v>3</v>
      </c>
      <c r="S12" s="1">
        <f>groepsfase!AO12</f>
        <v>5</v>
      </c>
      <c r="T12" s="1">
        <f t="shared" si="0"/>
        <v>3</v>
      </c>
      <c r="U12" s="1">
        <f t="shared" si="2"/>
        <v>8</v>
      </c>
      <c r="W12" s="1">
        <f t="shared" si="1"/>
        <v>101</v>
      </c>
    </row>
    <row r="13" spans="1:23" ht="18">
      <c r="A13" s="7" t="s">
        <v>10</v>
      </c>
      <c r="B13" s="5">
        <f>groepsfase!AL13</f>
        <v>74</v>
      </c>
      <c r="C13" s="1">
        <v>0</v>
      </c>
      <c r="D13" s="1">
        <v>5</v>
      </c>
      <c r="E13" s="1">
        <v>1</v>
      </c>
      <c r="F13" s="1">
        <v>2</v>
      </c>
      <c r="G13" s="1">
        <v>3</v>
      </c>
      <c r="H13" s="1">
        <v>1</v>
      </c>
      <c r="I13" s="1">
        <v>3</v>
      </c>
      <c r="J13" s="1">
        <v>0</v>
      </c>
      <c r="K13" s="1">
        <v>1</v>
      </c>
      <c r="L13" s="1">
        <v>0</v>
      </c>
      <c r="M13" s="1">
        <v>1</v>
      </c>
      <c r="N13" s="1">
        <v>3</v>
      </c>
      <c r="O13" s="1">
        <v>5</v>
      </c>
      <c r="P13" s="1">
        <v>5</v>
      </c>
      <c r="Q13" s="1">
        <v>6</v>
      </c>
      <c r="S13" s="1">
        <f>groepsfase!AO13</f>
        <v>5</v>
      </c>
      <c r="T13" s="1">
        <f t="shared" si="0"/>
        <v>3</v>
      </c>
      <c r="U13" s="1">
        <f t="shared" si="2"/>
        <v>8</v>
      </c>
      <c r="W13" s="1">
        <f t="shared" si="1"/>
        <v>110</v>
      </c>
    </row>
    <row r="14" spans="1:23" ht="18">
      <c r="A14" s="7" t="s">
        <v>11</v>
      </c>
      <c r="B14" s="5">
        <f>groepsfase!AL14</f>
        <v>65</v>
      </c>
      <c r="C14" s="1">
        <v>3</v>
      </c>
      <c r="D14" s="1">
        <v>2</v>
      </c>
      <c r="E14" s="1">
        <v>2</v>
      </c>
      <c r="F14" s="1">
        <v>5</v>
      </c>
      <c r="G14" s="1">
        <v>0</v>
      </c>
      <c r="H14" s="1">
        <v>1</v>
      </c>
      <c r="I14" s="1">
        <v>0</v>
      </c>
      <c r="J14" s="1">
        <v>0</v>
      </c>
      <c r="K14" s="1">
        <v>5</v>
      </c>
      <c r="L14" s="1">
        <v>2</v>
      </c>
      <c r="M14" s="1">
        <v>5</v>
      </c>
      <c r="N14" s="1">
        <v>5</v>
      </c>
      <c r="O14" s="1">
        <v>1</v>
      </c>
      <c r="P14" s="1">
        <v>3</v>
      </c>
      <c r="Q14" s="1">
        <v>3</v>
      </c>
      <c r="S14" s="1">
        <f>groepsfase!AO14</f>
        <v>4</v>
      </c>
      <c r="T14" s="1">
        <f t="shared" si="0"/>
        <v>4</v>
      </c>
      <c r="U14" s="1">
        <f t="shared" si="2"/>
        <v>8</v>
      </c>
      <c r="W14" s="1">
        <f t="shared" si="1"/>
        <v>102</v>
      </c>
    </row>
    <row r="15" spans="1:23" ht="18">
      <c r="A15" s="7" t="s">
        <v>12</v>
      </c>
      <c r="B15" s="5">
        <f>groepsfase!AL15</f>
        <v>67</v>
      </c>
      <c r="C15" s="1">
        <v>0</v>
      </c>
      <c r="D15" s="1">
        <v>3</v>
      </c>
      <c r="E15" s="1">
        <v>5</v>
      </c>
      <c r="F15" s="1">
        <v>2</v>
      </c>
      <c r="G15" s="1">
        <v>2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1</v>
      </c>
      <c r="N15" s="1">
        <v>3</v>
      </c>
      <c r="O15" s="1">
        <v>5</v>
      </c>
      <c r="P15" s="1">
        <v>0</v>
      </c>
      <c r="Q15" s="1">
        <v>10</v>
      </c>
      <c r="S15" s="1">
        <f>groepsfase!AO15</f>
        <v>3</v>
      </c>
      <c r="T15" s="1">
        <f t="shared" si="0"/>
        <v>3</v>
      </c>
      <c r="U15" s="1">
        <f t="shared" si="2"/>
        <v>6</v>
      </c>
      <c r="W15" s="1">
        <f t="shared" si="1"/>
        <v>99</v>
      </c>
    </row>
    <row r="16" spans="1:23" ht="18">
      <c r="A16" s="7" t="s">
        <v>13</v>
      </c>
      <c r="B16" s="5">
        <f>groepsfase!AL16</f>
        <v>60</v>
      </c>
      <c r="C16" s="8" t="s">
        <v>115</v>
      </c>
      <c r="D16" s="8" t="s">
        <v>115</v>
      </c>
      <c r="E16" s="8" t="s">
        <v>115</v>
      </c>
      <c r="F16" s="8" t="s">
        <v>115</v>
      </c>
      <c r="G16" s="8" t="s">
        <v>115</v>
      </c>
      <c r="H16" s="8" t="s">
        <v>115</v>
      </c>
      <c r="I16" s="8" t="s">
        <v>115</v>
      </c>
      <c r="J16" s="8" t="s">
        <v>115</v>
      </c>
      <c r="K16" s="8" t="s">
        <v>115</v>
      </c>
      <c r="L16" s="8" t="s">
        <v>115</v>
      </c>
      <c r="M16" s="8" t="s">
        <v>115</v>
      </c>
      <c r="N16" s="1">
        <v>3</v>
      </c>
      <c r="O16" s="1">
        <v>10</v>
      </c>
      <c r="P16" s="1">
        <v>0</v>
      </c>
      <c r="Q16" s="1">
        <v>5</v>
      </c>
      <c r="S16" s="1">
        <f>groepsfase!AO16</f>
        <v>3</v>
      </c>
      <c r="T16" s="1">
        <f t="shared" si="0"/>
        <v>2</v>
      </c>
      <c r="U16" s="1">
        <f t="shared" si="2"/>
        <v>5</v>
      </c>
      <c r="W16" s="1">
        <f t="shared" si="1"/>
        <v>78</v>
      </c>
    </row>
    <row r="17" spans="1:23" ht="18">
      <c r="A17" s="7" t="s">
        <v>14</v>
      </c>
      <c r="B17" s="5">
        <f>groepsfase!AL17</f>
        <v>57</v>
      </c>
      <c r="C17" s="1">
        <v>1</v>
      </c>
      <c r="D17" s="1">
        <v>2</v>
      </c>
      <c r="E17" s="1">
        <v>5</v>
      </c>
      <c r="F17" s="1">
        <v>4</v>
      </c>
      <c r="G17" s="1">
        <v>2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1</v>
      </c>
      <c r="N17" s="1">
        <v>3</v>
      </c>
      <c r="O17" s="1">
        <v>5</v>
      </c>
      <c r="P17" s="1">
        <v>0</v>
      </c>
      <c r="Q17" s="1">
        <v>5</v>
      </c>
      <c r="S17" s="1">
        <f>groepsfase!AO17</f>
        <v>3</v>
      </c>
      <c r="T17" s="1">
        <f t="shared" si="0"/>
        <v>3</v>
      </c>
      <c r="U17" s="1">
        <f t="shared" si="2"/>
        <v>6</v>
      </c>
      <c r="W17" s="1">
        <f t="shared" si="1"/>
        <v>88</v>
      </c>
    </row>
    <row r="18" spans="1:23" ht="18">
      <c r="A18" s="7" t="s">
        <v>15</v>
      </c>
      <c r="B18" s="5">
        <f>groepsfase!AL18</f>
        <v>68</v>
      </c>
      <c r="C18" s="1">
        <v>0</v>
      </c>
      <c r="D18" s="1">
        <v>5</v>
      </c>
      <c r="E18" s="1">
        <v>3</v>
      </c>
      <c r="F18" s="1">
        <v>2</v>
      </c>
      <c r="G18" s="1">
        <v>3</v>
      </c>
      <c r="H18" s="1">
        <v>0</v>
      </c>
      <c r="I18" s="1">
        <v>3</v>
      </c>
      <c r="J18" s="1">
        <v>5</v>
      </c>
      <c r="K18" s="1">
        <v>5</v>
      </c>
      <c r="L18" s="1">
        <v>1</v>
      </c>
      <c r="M18" s="1">
        <v>5</v>
      </c>
      <c r="N18" s="1">
        <v>10</v>
      </c>
      <c r="O18" s="1">
        <v>2</v>
      </c>
      <c r="P18" s="1">
        <v>0</v>
      </c>
      <c r="Q18" s="1">
        <v>3</v>
      </c>
      <c r="S18" s="1">
        <f>groepsfase!AO18</f>
        <v>4</v>
      </c>
      <c r="T18" s="1">
        <f t="shared" si="0"/>
        <v>5</v>
      </c>
      <c r="U18" s="1">
        <f t="shared" si="2"/>
        <v>9</v>
      </c>
      <c r="W18" s="1">
        <f t="shared" si="1"/>
        <v>115</v>
      </c>
    </row>
    <row r="19" spans="1:23" ht="18">
      <c r="A19" s="7" t="s">
        <v>16</v>
      </c>
      <c r="B19" s="5">
        <f>groepsfase!AL19</f>
        <v>52</v>
      </c>
      <c r="C19" s="1">
        <v>0</v>
      </c>
      <c r="D19" s="1">
        <v>3</v>
      </c>
      <c r="E19" s="1">
        <v>1</v>
      </c>
      <c r="F19" s="1">
        <v>2</v>
      </c>
      <c r="G19" s="1">
        <v>1</v>
      </c>
      <c r="H19" s="1">
        <v>0</v>
      </c>
      <c r="I19" s="1">
        <v>0</v>
      </c>
      <c r="J19" s="1">
        <v>2</v>
      </c>
      <c r="K19" s="1">
        <v>10</v>
      </c>
      <c r="L19" s="1">
        <v>2</v>
      </c>
      <c r="M19" s="8" t="s">
        <v>115</v>
      </c>
      <c r="N19" s="1">
        <v>2</v>
      </c>
      <c r="O19" s="1">
        <v>2</v>
      </c>
      <c r="P19" s="1">
        <v>0</v>
      </c>
      <c r="Q19" s="1">
        <v>3</v>
      </c>
      <c r="S19" s="1">
        <f>groepsfase!AO19</f>
        <v>3</v>
      </c>
      <c r="T19" s="1">
        <f t="shared" si="0"/>
        <v>1</v>
      </c>
      <c r="U19" s="1">
        <f t="shared" si="2"/>
        <v>4</v>
      </c>
      <c r="W19" s="1">
        <f t="shared" si="1"/>
        <v>80</v>
      </c>
    </row>
    <row r="20" spans="1:23" ht="18">
      <c r="A20" s="7" t="s">
        <v>17</v>
      </c>
      <c r="B20" s="5">
        <f>groepsfase!AL20</f>
        <v>58</v>
      </c>
      <c r="C20" s="1">
        <v>3</v>
      </c>
      <c r="D20" s="1">
        <v>2</v>
      </c>
      <c r="E20" s="1">
        <v>1</v>
      </c>
      <c r="F20" s="1">
        <v>3</v>
      </c>
      <c r="G20" s="1">
        <v>0</v>
      </c>
      <c r="H20" s="1">
        <v>0</v>
      </c>
      <c r="I20" s="1">
        <v>5</v>
      </c>
      <c r="J20" s="1">
        <v>0</v>
      </c>
      <c r="K20" s="1">
        <v>1</v>
      </c>
      <c r="L20" s="1">
        <v>1</v>
      </c>
      <c r="M20" s="8" t="s">
        <v>115</v>
      </c>
      <c r="N20" s="1">
        <v>2</v>
      </c>
      <c r="O20" s="1">
        <v>1</v>
      </c>
      <c r="P20" s="1">
        <v>0</v>
      </c>
      <c r="Q20" s="1">
        <v>3</v>
      </c>
      <c r="S20" s="1">
        <f>groepsfase!AO20</f>
        <v>5</v>
      </c>
      <c r="T20" s="1">
        <f t="shared" si="0"/>
        <v>1</v>
      </c>
      <c r="U20" s="1">
        <f t="shared" si="2"/>
        <v>6</v>
      </c>
      <c r="W20" s="1">
        <f t="shared" si="1"/>
        <v>80</v>
      </c>
    </row>
    <row r="21" spans="1:23" ht="18">
      <c r="A21" s="7" t="s">
        <v>18</v>
      </c>
      <c r="B21" s="5">
        <f>groepsfase!AL21</f>
        <v>56</v>
      </c>
      <c r="C21" s="1">
        <v>0</v>
      </c>
      <c r="D21" s="1">
        <v>3</v>
      </c>
      <c r="E21" s="1">
        <v>2</v>
      </c>
      <c r="F21" s="1">
        <v>2</v>
      </c>
      <c r="G21" s="1">
        <v>2</v>
      </c>
      <c r="H21" s="1">
        <v>1</v>
      </c>
      <c r="I21" s="1">
        <v>3</v>
      </c>
      <c r="J21" s="1">
        <v>1</v>
      </c>
      <c r="K21" s="1">
        <v>1</v>
      </c>
      <c r="L21" s="1">
        <v>2</v>
      </c>
      <c r="M21" s="1">
        <v>5</v>
      </c>
      <c r="N21" s="1">
        <v>3</v>
      </c>
      <c r="O21" s="1">
        <v>5</v>
      </c>
      <c r="P21" s="1">
        <v>0</v>
      </c>
      <c r="Q21" s="8" t="s">
        <v>115</v>
      </c>
      <c r="S21" s="1">
        <f>groepsfase!AO21</f>
        <v>2</v>
      </c>
      <c r="T21" s="1">
        <f t="shared" si="0"/>
        <v>2</v>
      </c>
      <c r="U21" s="1">
        <f t="shared" si="2"/>
        <v>4</v>
      </c>
      <c r="W21" s="1">
        <f t="shared" si="1"/>
        <v>86</v>
      </c>
    </row>
    <row r="22" spans="1:23" ht="18">
      <c r="A22" s="7" t="s">
        <v>19</v>
      </c>
      <c r="B22" s="5">
        <f>groepsfase!AL22</f>
        <v>60</v>
      </c>
      <c r="C22" s="1">
        <v>0</v>
      </c>
      <c r="D22" s="1">
        <v>2</v>
      </c>
      <c r="E22" s="1">
        <v>2</v>
      </c>
      <c r="F22" s="1">
        <v>2</v>
      </c>
      <c r="G22" s="1">
        <v>1</v>
      </c>
      <c r="H22" s="1">
        <v>2</v>
      </c>
      <c r="I22" s="1">
        <v>3</v>
      </c>
      <c r="J22" s="1">
        <v>1</v>
      </c>
      <c r="K22" s="1">
        <v>1</v>
      </c>
      <c r="L22" s="1">
        <v>1</v>
      </c>
      <c r="M22" s="1">
        <v>2</v>
      </c>
      <c r="N22" s="1">
        <v>2</v>
      </c>
      <c r="O22" s="1">
        <v>4</v>
      </c>
      <c r="P22" s="1">
        <v>0</v>
      </c>
      <c r="Q22" s="1">
        <v>4</v>
      </c>
      <c r="S22" s="1">
        <f>groepsfase!AO22</f>
        <v>3</v>
      </c>
      <c r="T22" s="1">
        <f t="shared" si="0"/>
        <v>0</v>
      </c>
      <c r="U22" s="1">
        <f t="shared" si="2"/>
        <v>3</v>
      </c>
      <c r="W22" s="1">
        <f t="shared" si="1"/>
        <v>87</v>
      </c>
    </row>
    <row r="23" spans="1:23" ht="18">
      <c r="A23" s="7" t="s">
        <v>20</v>
      </c>
      <c r="B23" s="5">
        <f>groepsfase!AL23</f>
        <v>54</v>
      </c>
      <c r="C23" s="1">
        <v>3</v>
      </c>
      <c r="D23" s="1">
        <v>5</v>
      </c>
      <c r="E23" s="1">
        <v>5</v>
      </c>
      <c r="F23" s="1">
        <v>2</v>
      </c>
      <c r="G23" s="1">
        <v>3</v>
      </c>
      <c r="H23" s="1">
        <v>1</v>
      </c>
      <c r="I23" s="1">
        <v>2</v>
      </c>
      <c r="J23" s="1">
        <v>0</v>
      </c>
      <c r="K23" s="1">
        <v>1</v>
      </c>
      <c r="L23" s="1">
        <v>1</v>
      </c>
      <c r="M23" s="1">
        <v>3</v>
      </c>
      <c r="N23" s="1">
        <v>5</v>
      </c>
      <c r="O23" s="1">
        <v>2</v>
      </c>
      <c r="P23" s="1">
        <v>0</v>
      </c>
      <c r="Q23" s="1">
        <v>2</v>
      </c>
      <c r="S23" s="1">
        <f>groepsfase!AO23</f>
        <v>3</v>
      </c>
      <c r="T23" s="1">
        <f t="shared" si="0"/>
        <v>3</v>
      </c>
      <c r="U23" s="1">
        <f t="shared" si="2"/>
        <v>6</v>
      </c>
      <c r="W23" s="1">
        <f t="shared" si="1"/>
        <v>89</v>
      </c>
    </row>
    <row r="24" spans="1:23" ht="18">
      <c r="A24" s="7" t="s">
        <v>21</v>
      </c>
      <c r="B24" s="5">
        <f>groepsfase!AL24</f>
        <v>50</v>
      </c>
      <c r="C24" s="8" t="s">
        <v>115</v>
      </c>
      <c r="D24" s="8" t="s">
        <v>115</v>
      </c>
      <c r="E24" s="1">
        <v>3</v>
      </c>
      <c r="F24" s="1">
        <v>3</v>
      </c>
      <c r="G24" s="1">
        <v>3</v>
      </c>
      <c r="H24" s="1">
        <v>0</v>
      </c>
      <c r="I24" s="1">
        <v>2</v>
      </c>
      <c r="J24" s="1">
        <v>1</v>
      </c>
      <c r="K24" s="1">
        <v>2</v>
      </c>
      <c r="L24" s="1">
        <v>0</v>
      </c>
      <c r="M24" s="1">
        <v>0</v>
      </c>
      <c r="N24" s="1">
        <v>5</v>
      </c>
      <c r="O24" s="1">
        <v>0</v>
      </c>
      <c r="P24" s="1">
        <v>5</v>
      </c>
      <c r="Q24" s="8" t="s">
        <v>115</v>
      </c>
      <c r="S24" s="1">
        <f>groepsfase!AO24</f>
        <v>1</v>
      </c>
      <c r="T24" s="1">
        <f t="shared" si="0"/>
        <v>2</v>
      </c>
      <c r="U24" s="1">
        <f t="shared" si="2"/>
        <v>3</v>
      </c>
      <c r="W24" s="1">
        <f t="shared" si="1"/>
        <v>74</v>
      </c>
    </row>
    <row r="25" spans="1:23" ht="18">
      <c r="A25" s="7" t="s">
        <v>22</v>
      </c>
      <c r="B25" s="5">
        <f>groepsfase!AL25</f>
        <v>72</v>
      </c>
      <c r="C25" s="1">
        <v>0</v>
      </c>
      <c r="D25" s="1">
        <v>3</v>
      </c>
      <c r="E25" s="1">
        <v>2</v>
      </c>
      <c r="F25" s="1">
        <v>2</v>
      </c>
      <c r="G25" s="1">
        <v>1</v>
      </c>
      <c r="H25" s="1">
        <v>1</v>
      </c>
      <c r="I25" s="1">
        <v>3</v>
      </c>
      <c r="J25" s="1">
        <v>5</v>
      </c>
      <c r="K25" s="1">
        <v>1</v>
      </c>
      <c r="L25" s="1">
        <v>1</v>
      </c>
      <c r="M25" s="1">
        <v>2</v>
      </c>
      <c r="N25" s="1">
        <v>2</v>
      </c>
      <c r="O25" s="1">
        <v>5</v>
      </c>
      <c r="P25" s="1">
        <v>0</v>
      </c>
      <c r="Q25" s="1">
        <v>2</v>
      </c>
      <c r="S25" s="1">
        <f>groepsfase!AO25</f>
        <v>7</v>
      </c>
      <c r="T25" s="1">
        <f t="shared" si="0"/>
        <v>2</v>
      </c>
      <c r="U25" s="1">
        <f t="shared" si="2"/>
        <v>9</v>
      </c>
      <c r="W25" s="1">
        <f t="shared" si="1"/>
        <v>102</v>
      </c>
    </row>
    <row r="26" spans="1:23" ht="18">
      <c r="A26" s="7" t="s">
        <v>23</v>
      </c>
      <c r="B26" s="5">
        <f>groepsfase!AL26</f>
        <v>64</v>
      </c>
      <c r="C26" s="1">
        <v>3</v>
      </c>
      <c r="D26" s="1">
        <v>3</v>
      </c>
      <c r="E26" s="1">
        <v>5</v>
      </c>
      <c r="F26" s="1">
        <v>3</v>
      </c>
      <c r="G26" s="1">
        <v>0</v>
      </c>
      <c r="H26" s="1">
        <v>0</v>
      </c>
      <c r="I26" s="1">
        <v>3</v>
      </c>
      <c r="J26" s="1">
        <v>1</v>
      </c>
      <c r="K26" s="1">
        <v>1</v>
      </c>
      <c r="L26" s="1">
        <v>0</v>
      </c>
      <c r="M26" s="1">
        <v>5</v>
      </c>
      <c r="N26" s="1">
        <v>3</v>
      </c>
      <c r="O26" s="1">
        <v>2</v>
      </c>
      <c r="P26" s="1">
        <v>0</v>
      </c>
      <c r="Q26" s="1">
        <v>3</v>
      </c>
      <c r="S26" s="1">
        <f>groepsfase!AO26</f>
        <v>4</v>
      </c>
      <c r="T26" s="1">
        <f t="shared" si="0"/>
        <v>2</v>
      </c>
      <c r="U26" s="1">
        <f t="shared" si="2"/>
        <v>6</v>
      </c>
      <c r="W26" s="1">
        <f t="shared" si="1"/>
        <v>96</v>
      </c>
    </row>
    <row r="27" spans="1:23" ht="18">
      <c r="A27" s="7" t="s">
        <v>24</v>
      </c>
      <c r="B27" s="5">
        <f>groepsfase!AL27</f>
        <v>78</v>
      </c>
      <c r="C27" s="1">
        <v>3</v>
      </c>
      <c r="D27" s="1">
        <v>3</v>
      </c>
      <c r="E27" s="1">
        <v>3</v>
      </c>
      <c r="F27" s="1">
        <v>3</v>
      </c>
      <c r="G27" s="1">
        <v>2</v>
      </c>
      <c r="H27" s="1">
        <v>1</v>
      </c>
      <c r="I27" s="1">
        <v>2</v>
      </c>
      <c r="J27" s="1">
        <v>0</v>
      </c>
      <c r="K27" s="1">
        <v>1</v>
      </c>
      <c r="L27" s="1">
        <v>0</v>
      </c>
      <c r="M27" s="1">
        <v>5</v>
      </c>
      <c r="N27" s="1">
        <v>5</v>
      </c>
      <c r="O27" s="1">
        <v>5</v>
      </c>
      <c r="P27" s="1">
        <v>0</v>
      </c>
      <c r="Q27" s="1">
        <v>5</v>
      </c>
      <c r="S27" s="1">
        <f>groepsfase!AO27</f>
        <v>7</v>
      </c>
      <c r="T27" s="1">
        <f t="shared" si="0"/>
        <v>4</v>
      </c>
      <c r="U27" s="1">
        <f t="shared" si="2"/>
        <v>11</v>
      </c>
      <c r="W27" s="1">
        <f t="shared" si="1"/>
        <v>116</v>
      </c>
    </row>
    <row r="28" spans="1:23" ht="18">
      <c r="A28" s="7" t="s">
        <v>25</v>
      </c>
      <c r="B28" s="5">
        <f>groepsfase!AL28</f>
        <v>56</v>
      </c>
      <c r="C28" s="1">
        <v>0</v>
      </c>
      <c r="D28" s="1">
        <v>10</v>
      </c>
      <c r="E28" s="1">
        <v>1</v>
      </c>
      <c r="F28" s="1">
        <v>3</v>
      </c>
      <c r="G28" s="1">
        <v>1</v>
      </c>
      <c r="H28" s="1">
        <v>1</v>
      </c>
      <c r="I28" s="1">
        <v>2</v>
      </c>
      <c r="J28" s="1">
        <v>0</v>
      </c>
      <c r="K28" s="1">
        <v>1</v>
      </c>
      <c r="L28" s="1">
        <v>0</v>
      </c>
      <c r="M28" s="1">
        <v>0</v>
      </c>
      <c r="N28" s="1">
        <v>10</v>
      </c>
      <c r="O28" s="1">
        <v>1</v>
      </c>
      <c r="P28" s="1">
        <v>0</v>
      </c>
      <c r="Q28" s="1">
        <v>5</v>
      </c>
      <c r="S28" s="1">
        <f>groepsfase!AO28</f>
        <v>1</v>
      </c>
      <c r="T28" s="1">
        <f t="shared" si="0"/>
        <v>3</v>
      </c>
      <c r="U28" s="1">
        <f t="shared" si="2"/>
        <v>4</v>
      </c>
      <c r="W28" s="1">
        <f t="shared" si="1"/>
        <v>91</v>
      </c>
    </row>
    <row r="29" spans="1:23" ht="18">
      <c r="A29" s="7" t="s">
        <v>26</v>
      </c>
      <c r="B29" s="5">
        <f>groepsfase!AL29</f>
        <v>79</v>
      </c>
      <c r="C29" s="1">
        <v>0</v>
      </c>
      <c r="D29" s="1">
        <v>5</v>
      </c>
      <c r="E29" s="1">
        <v>2</v>
      </c>
      <c r="F29" s="1">
        <v>2</v>
      </c>
      <c r="G29" s="1">
        <v>2</v>
      </c>
      <c r="H29" s="1">
        <v>1</v>
      </c>
      <c r="I29" s="1">
        <v>3</v>
      </c>
      <c r="J29" s="1">
        <v>1</v>
      </c>
      <c r="K29" s="1">
        <v>1</v>
      </c>
      <c r="L29" s="1">
        <v>0</v>
      </c>
      <c r="M29" s="1">
        <v>0</v>
      </c>
      <c r="N29" s="1">
        <v>2</v>
      </c>
      <c r="O29" s="1">
        <v>0</v>
      </c>
      <c r="P29" s="1">
        <v>0</v>
      </c>
      <c r="Q29" s="1">
        <v>3</v>
      </c>
      <c r="S29" s="1">
        <f>groepsfase!AO29</f>
        <v>6</v>
      </c>
      <c r="T29" s="1">
        <f t="shared" si="0"/>
        <v>1</v>
      </c>
      <c r="U29" s="1">
        <f t="shared" si="2"/>
        <v>7</v>
      </c>
      <c r="W29" s="1">
        <f t="shared" si="1"/>
        <v>101</v>
      </c>
    </row>
    <row r="30" spans="1:23" ht="18">
      <c r="A30" s="7" t="s">
        <v>27</v>
      </c>
      <c r="B30" s="5">
        <f>groepsfase!AL30</f>
        <v>65</v>
      </c>
      <c r="C30" s="1">
        <v>0</v>
      </c>
      <c r="D30" s="1">
        <v>3</v>
      </c>
      <c r="E30" s="1">
        <v>2</v>
      </c>
      <c r="F30" s="1">
        <v>1</v>
      </c>
      <c r="G30" s="1">
        <v>2</v>
      </c>
      <c r="H30" s="1">
        <v>2</v>
      </c>
      <c r="I30" s="1">
        <v>5</v>
      </c>
      <c r="J30" s="1">
        <v>1</v>
      </c>
      <c r="K30" s="1">
        <v>1</v>
      </c>
      <c r="L30" s="1">
        <v>2</v>
      </c>
      <c r="M30" s="1">
        <v>0</v>
      </c>
      <c r="N30" s="1">
        <v>6</v>
      </c>
      <c r="O30" s="1">
        <v>1</v>
      </c>
      <c r="P30" s="1">
        <v>10</v>
      </c>
      <c r="Q30" s="1">
        <v>4</v>
      </c>
      <c r="S30" s="1">
        <f>groepsfase!AO30</f>
        <v>4</v>
      </c>
      <c r="T30" s="1">
        <f t="shared" si="0"/>
        <v>2</v>
      </c>
      <c r="U30" s="1">
        <f t="shared" si="2"/>
        <v>6</v>
      </c>
      <c r="W30" s="1">
        <f t="shared" si="1"/>
        <v>105</v>
      </c>
    </row>
    <row r="31" spans="1:23" ht="18">
      <c r="A31" s="7" t="s">
        <v>28</v>
      </c>
      <c r="B31" s="5">
        <f>groepsfase!AL31</f>
        <v>60</v>
      </c>
      <c r="C31" s="1">
        <v>0</v>
      </c>
      <c r="D31" s="1">
        <v>3</v>
      </c>
      <c r="E31" s="1">
        <v>0</v>
      </c>
      <c r="F31" s="1">
        <v>1</v>
      </c>
      <c r="G31" s="1">
        <v>5</v>
      </c>
      <c r="H31" s="1">
        <v>1</v>
      </c>
      <c r="I31" s="1">
        <v>2</v>
      </c>
      <c r="J31" s="1">
        <v>2</v>
      </c>
      <c r="K31" s="1">
        <v>1</v>
      </c>
      <c r="L31" s="1">
        <v>0</v>
      </c>
      <c r="M31" s="1">
        <v>3</v>
      </c>
      <c r="N31" s="1">
        <v>5</v>
      </c>
      <c r="O31" s="1">
        <v>5</v>
      </c>
      <c r="P31" s="1">
        <v>0</v>
      </c>
      <c r="Q31" s="1">
        <v>1</v>
      </c>
      <c r="S31" s="1">
        <f>groepsfase!AO31</f>
        <v>3</v>
      </c>
      <c r="T31" s="1">
        <f t="shared" si="0"/>
        <v>3</v>
      </c>
      <c r="U31" s="1">
        <f t="shared" si="2"/>
        <v>6</v>
      </c>
      <c r="W31" s="1">
        <f t="shared" si="1"/>
        <v>89</v>
      </c>
    </row>
    <row r="32" spans="1:23" ht="18">
      <c r="A32" s="7" t="s">
        <v>30</v>
      </c>
      <c r="B32" s="5">
        <f>groepsfase!AL33</f>
        <v>55</v>
      </c>
      <c r="C32" s="1">
        <v>1</v>
      </c>
      <c r="D32" s="1">
        <v>3</v>
      </c>
      <c r="E32" s="1">
        <v>3</v>
      </c>
      <c r="F32" s="1">
        <v>2</v>
      </c>
      <c r="G32" s="1">
        <v>2</v>
      </c>
      <c r="H32" s="1">
        <v>1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3</v>
      </c>
      <c r="S32" s="1">
        <f>groepsfase!AO33</f>
        <v>2</v>
      </c>
      <c r="T32" s="1">
        <f t="shared" si="0"/>
        <v>0</v>
      </c>
      <c r="U32" s="1">
        <f t="shared" si="2"/>
        <v>2</v>
      </c>
      <c r="W32" s="1">
        <f t="shared" si="1"/>
        <v>71</v>
      </c>
    </row>
    <row r="33" spans="1:23" ht="18">
      <c r="A33" s="7" t="s">
        <v>31</v>
      </c>
      <c r="B33" s="5">
        <f>groepsfase!AL34</f>
        <v>61</v>
      </c>
      <c r="C33" s="1">
        <v>0</v>
      </c>
      <c r="D33" s="1">
        <v>3</v>
      </c>
      <c r="E33" s="1">
        <v>3</v>
      </c>
      <c r="F33" s="1">
        <v>2</v>
      </c>
      <c r="G33" s="1">
        <v>1</v>
      </c>
      <c r="H33" s="1">
        <v>0</v>
      </c>
      <c r="I33" s="1">
        <v>3</v>
      </c>
      <c r="J33" s="1">
        <v>1</v>
      </c>
      <c r="K33" s="1">
        <v>1</v>
      </c>
      <c r="L33" s="1">
        <v>5</v>
      </c>
      <c r="M33" s="1">
        <v>1</v>
      </c>
      <c r="N33" s="1">
        <v>4</v>
      </c>
      <c r="O33" s="1">
        <v>3</v>
      </c>
      <c r="P33" s="1">
        <v>0</v>
      </c>
      <c r="Q33" s="8" t="s">
        <v>115</v>
      </c>
      <c r="S33" s="1">
        <f>groepsfase!AO34</f>
        <v>2</v>
      </c>
      <c r="T33" s="1">
        <f t="shared" si="0"/>
        <v>1</v>
      </c>
      <c r="U33" s="1">
        <f t="shared" si="2"/>
        <v>3</v>
      </c>
      <c r="W33" s="1">
        <f t="shared" si="1"/>
        <v>88</v>
      </c>
    </row>
    <row r="34" spans="1:23" ht="18">
      <c r="A34" s="7" t="s">
        <v>32</v>
      </c>
      <c r="B34" s="5">
        <f>groepsfase!AL35</f>
        <v>65</v>
      </c>
      <c r="C34" s="8" t="s">
        <v>115</v>
      </c>
      <c r="D34" s="8" t="s">
        <v>115</v>
      </c>
      <c r="E34" s="1">
        <v>5</v>
      </c>
      <c r="F34" s="1">
        <v>3</v>
      </c>
      <c r="G34" s="1">
        <v>1</v>
      </c>
      <c r="H34" s="1">
        <v>0</v>
      </c>
      <c r="I34" s="1">
        <v>2</v>
      </c>
      <c r="J34" s="1">
        <v>1</v>
      </c>
      <c r="K34" s="1">
        <v>1</v>
      </c>
      <c r="L34" s="1">
        <v>5</v>
      </c>
      <c r="M34" s="1">
        <v>1</v>
      </c>
      <c r="N34" s="1">
        <v>5</v>
      </c>
      <c r="O34" s="1">
        <v>2</v>
      </c>
      <c r="P34" s="1">
        <v>1</v>
      </c>
      <c r="Q34" s="1">
        <v>3</v>
      </c>
      <c r="S34" s="1">
        <f>groepsfase!AO35</f>
        <v>5</v>
      </c>
      <c r="T34" s="1">
        <f t="shared" si="0"/>
        <v>3</v>
      </c>
      <c r="U34" s="1">
        <f t="shared" si="2"/>
        <v>8</v>
      </c>
      <c r="W34" s="1">
        <f t="shared" si="1"/>
        <v>95</v>
      </c>
    </row>
    <row r="35" spans="1:23" ht="18">
      <c r="A35" s="7" t="s">
        <v>33</v>
      </c>
      <c r="B35" s="5">
        <f>groepsfase!AL36</f>
        <v>73</v>
      </c>
      <c r="C35" s="1">
        <v>0</v>
      </c>
      <c r="D35" s="1">
        <v>5</v>
      </c>
      <c r="E35" s="1">
        <v>2</v>
      </c>
      <c r="F35" s="1">
        <v>2</v>
      </c>
      <c r="G35" s="1">
        <v>2</v>
      </c>
      <c r="H35" s="1">
        <v>1</v>
      </c>
      <c r="I35" s="1">
        <v>3</v>
      </c>
      <c r="J35" s="1">
        <v>1</v>
      </c>
      <c r="K35" s="1">
        <v>1</v>
      </c>
      <c r="L35" s="1">
        <v>1</v>
      </c>
      <c r="M35" s="1">
        <v>5</v>
      </c>
      <c r="N35" s="1">
        <v>3</v>
      </c>
      <c r="O35" s="1">
        <v>2</v>
      </c>
      <c r="P35" s="1">
        <v>5</v>
      </c>
      <c r="Q35" s="1">
        <v>5</v>
      </c>
      <c r="S35" s="1">
        <f>groepsfase!AO36</f>
        <v>6</v>
      </c>
      <c r="T35" s="1">
        <f t="shared" ref="T35:T57" si="3">COUNTIF(C35:Q35,5)+COUNTIF(C35:Q35,10)</f>
        <v>4</v>
      </c>
      <c r="U35" s="1">
        <f t="shared" si="2"/>
        <v>10</v>
      </c>
      <c r="W35" s="1">
        <f t="shared" ref="W35:W57" si="4">SUM(B35:Q35)</f>
        <v>111</v>
      </c>
    </row>
    <row r="36" spans="1:23" ht="18">
      <c r="A36" s="7" t="s">
        <v>34</v>
      </c>
      <c r="B36" s="5">
        <f>groepsfase!AL37</f>
        <v>58</v>
      </c>
      <c r="C36" s="1">
        <v>0</v>
      </c>
      <c r="D36" s="1">
        <v>6</v>
      </c>
      <c r="E36" s="1">
        <v>2</v>
      </c>
      <c r="F36" s="1">
        <v>2</v>
      </c>
      <c r="G36" s="1">
        <v>1</v>
      </c>
      <c r="H36" s="1">
        <v>1</v>
      </c>
      <c r="I36" s="1">
        <v>10</v>
      </c>
      <c r="J36" s="1">
        <v>1</v>
      </c>
      <c r="K36" s="1">
        <v>0</v>
      </c>
      <c r="L36" s="1">
        <v>2</v>
      </c>
      <c r="M36" s="1">
        <v>1</v>
      </c>
      <c r="N36" s="1">
        <v>5</v>
      </c>
      <c r="O36" s="1">
        <v>3</v>
      </c>
      <c r="P36" s="1">
        <v>0</v>
      </c>
      <c r="Q36" s="1">
        <v>2</v>
      </c>
      <c r="S36" s="1">
        <f>groepsfase!AO37</f>
        <v>3</v>
      </c>
      <c r="T36" s="1">
        <f t="shared" si="3"/>
        <v>2</v>
      </c>
      <c r="U36" s="1">
        <f t="shared" si="2"/>
        <v>5</v>
      </c>
      <c r="W36" s="1">
        <f t="shared" si="4"/>
        <v>94</v>
      </c>
    </row>
    <row r="37" spans="1:23" ht="18">
      <c r="A37" s="7" t="s">
        <v>35</v>
      </c>
      <c r="B37" s="5">
        <f>groepsfase!AL38</f>
        <v>70</v>
      </c>
      <c r="C37" s="1">
        <v>0</v>
      </c>
      <c r="D37" s="1">
        <v>5</v>
      </c>
      <c r="E37" s="1">
        <v>5</v>
      </c>
      <c r="F37" s="1">
        <v>2</v>
      </c>
      <c r="G37" s="1">
        <v>2</v>
      </c>
      <c r="H37" s="1">
        <v>0</v>
      </c>
      <c r="I37" s="1">
        <v>6</v>
      </c>
      <c r="J37" s="1">
        <v>0</v>
      </c>
      <c r="K37" s="1">
        <v>5</v>
      </c>
      <c r="L37" s="1">
        <v>4</v>
      </c>
      <c r="M37" s="1">
        <v>1</v>
      </c>
      <c r="N37" s="1">
        <v>1</v>
      </c>
      <c r="O37" s="1">
        <v>5</v>
      </c>
      <c r="P37" s="1">
        <v>3</v>
      </c>
      <c r="Q37" s="1">
        <v>1</v>
      </c>
      <c r="S37" s="1">
        <f>groepsfase!AO38</f>
        <v>4</v>
      </c>
      <c r="T37" s="1">
        <f t="shared" si="3"/>
        <v>4</v>
      </c>
      <c r="U37" s="1">
        <f t="shared" si="2"/>
        <v>8</v>
      </c>
      <c r="W37" s="1">
        <f t="shared" si="4"/>
        <v>110</v>
      </c>
    </row>
    <row r="38" spans="1:23" ht="18">
      <c r="A38" s="7" t="s">
        <v>36</v>
      </c>
      <c r="B38" s="5">
        <f>groepsfase!AL39</f>
        <v>59</v>
      </c>
      <c r="C38" s="1">
        <v>3</v>
      </c>
      <c r="D38" s="1">
        <v>4</v>
      </c>
      <c r="E38" s="1">
        <v>2</v>
      </c>
      <c r="F38" s="1">
        <v>6</v>
      </c>
      <c r="G38" s="1">
        <v>2</v>
      </c>
      <c r="H38" s="1">
        <v>1</v>
      </c>
      <c r="I38" s="1">
        <v>2</v>
      </c>
      <c r="J38" s="1">
        <v>1</v>
      </c>
      <c r="K38" s="1">
        <v>1</v>
      </c>
      <c r="L38" s="1">
        <v>0</v>
      </c>
      <c r="M38" s="1">
        <v>1</v>
      </c>
      <c r="N38" s="1">
        <v>2</v>
      </c>
      <c r="O38" s="1">
        <v>5</v>
      </c>
      <c r="P38" s="1">
        <v>0</v>
      </c>
      <c r="Q38" s="1">
        <v>5</v>
      </c>
      <c r="S38" s="1">
        <f>groepsfase!AO39</f>
        <v>4</v>
      </c>
      <c r="T38" s="1">
        <f t="shared" si="3"/>
        <v>2</v>
      </c>
      <c r="U38" s="1">
        <f t="shared" si="2"/>
        <v>6</v>
      </c>
      <c r="W38" s="1">
        <f t="shared" si="4"/>
        <v>94</v>
      </c>
    </row>
    <row r="39" spans="1:23" ht="18">
      <c r="A39" s="7" t="s">
        <v>37</v>
      </c>
      <c r="B39" s="5">
        <f>groepsfase!AL40</f>
        <v>58</v>
      </c>
      <c r="C39" s="8" t="s">
        <v>115</v>
      </c>
      <c r="D39" s="8" t="s">
        <v>115</v>
      </c>
      <c r="E39" s="1">
        <v>5</v>
      </c>
      <c r="F39" s="1">
        <v>2</v>
      </c>
      <c r="G39" s="1">
        <v>2</v>
      </c>
      <c r="H39" s="1">
        <v>2</v>
      </c>
      <c r="I39" s="1">
        <v>4</v>
      </c>
      <c r="J39" s="1">
        <v>1</v>
      </c>
      <c r="K39" s="1">
        <v>1</v>
      </c>
      <c r="L39" s="1">
        <v>0</v>
      </c>
      <c r="M39" s="1">
        <v>1</v>
      </c>
      <c r="N39" s="1">
        <v>2</v>
      </c>
      <c r="O39" s="1">
        <v>5</v>
      </c>
      <c r="P39" s="1">
        <v>0</v>
      </c>
      <c r="Q39" s="1">
        <v>3</v>
      </c>
      <c r="S39" s="1">
        <f>groepsfase!AO40</f>
        <v>4</v>
      </c>
      <c r="T39" s="1">
        <f t="shared" si="3"/>
        <v>2</v>
      </c>
      <c r="U39" s="1">
        <f t="shared" si="2"/>
        <v>6</v>
      </c>
      <c r="W39" s="1">
        <f t="shared" si="4"/>
        <v>86</v>
      </c>
    </row>
    <row r="40" spans="1:23" ht="18">
      <c r="A40" s="7" t="s">
        <v>38</v>
      </c>
      <c r="B40" s="5">
        <f>groepsfase!AL41</f>
        <v>62</v>
      </c>
      <c r="C40" s="1">
        <v>0</v>
      </c>
      <c r="D40" s="1">
        <v>3</v>
      </c>
      <c r="E40" s="1">
        <v>3</v>
      </c>
      <c r="F40" s="1">
        <v>2</v>
      </c>
      <c r="G40" s="1">
        <v>2</v>
      </c>
      <c r="H40" s="1">
        <v>1</v>
      </c>
      <c r="I40" s="1">
        <v>2</v>
      </c>
      <c r="J40" s="1">
        <v>0</v>
      </c>
      <c r="K40" s="1">
        <v>1</v>
      </c>
      <c r="L40" s="1">
        <v>2</v>
      </c>
      <c r="M40" s="1">
        <v>5</v>
      </c>
      <c r="N40" s="1">
        <v>3</v>
      </c>
      <c r="O40" s="1">
        <v>0</v>
      </c>
      <c r="P40" s="1">
        <v>0</v>
      </c>
      <c r="Q40" s="1">
        <v>2</v>
      </c>
      <c r="S40" s="1">
        <f>groepsfase!AO41</f>
        <v>3</v>
      </c>
      <c r="T40" s="1">
        <f t="shared" si="3"/>
        <v>1</v>
      </c>
      <c r="U40" s="1">
        <f t="shared" si="2"/>
        <v>4</v>
      </c>
      <c r="W40" s="1">
        <f t="shared" si="4"/>
        <v>88</v>
      </c>
    </row>
    <row r="41" spans="1:23" ht="18">
      <c r="A41" s="7" t="s">
        <v>39</v>
      </c>
      <c r="B41" s="5">
        <f>groepsfase!AL42</f>
        <v>93</v>
      </c>
      <c r="C41" s="1">
        <v>0</v>
      </c>
      <c r="D41" s="1">
        <v>5</v>
      </c>
      <c r="E41" s="8" t="s">
        <v>115</v>
      </c>
      <c r="F41" s="1">
        <v>3</v>
      </c>
      <c r="G41" s="1">
        <v>2</v>
      </c>
      <c r="H41" s="8" t="s">
        <v>115</v>
      </c>
      <c r="I41" s="8" t="s">
        <v>115</v>
      </c>
      <c r="J41" s="8" t="s">
        <v>115</v>
      </c>
      <c r="K41" s="8" t="s">
        <v>115</v>
      </c>
      <c r="L41" s="8" t="s">
        <v>115</v>
      </c>
      <c r="M41" s="8" t="s">
        <v>115</v>
      </c>
      <c r="N41" s="8" t="s">
        <v>115</v>
      </c>
      <c r="O41" s="8" t="s">
        <v>115</v>
      </c>
      <c r="P41" s="8" t="s">
        <v>115</v>
      </c>
      <c r="Q41" s="8" t="s">
        <v>115</v>
      </c>
      <c r="S41" s="1">
        <f>groepsfase!AO42</f>
        <v>11</v>
      </c>
      <c r="T41" s="1">
        <f t="shared" si="3"/>
        <v>1</v>
      </c>
      <c r="U41" s="1">
        <f t="shared" si="2"/>
        <v>12</v>
      </c>
      <c r="W41" s="1">
        <f t="shared" si="4"/>
        <v>103</v>
      </c>
    </row>
    <row r="42" spans="1:23" ht="18">
      <c r="A42" s="7" t="s">
        <v>40</v>
      </c>
      <c r="B42" s="5">
        <f>groepsfase!AL43</f>
        <v>34</v>
      </c>
      <c r="C42" s="1">
        <v>0</v>
      </c>
      <c r="D42" s="1">
        <v>3</v>
      </c>
      <c r="E42" s="1">
        <v>1</v>
      </c>
      <c r="F42" s="1">
        <v>2</v>
      </c>
      <c r="G42" s="1">
        <v>3</v>
      </c>
      <c r="H42" s="1">
        <v>1</v>
      </c>
      <c r="I42" s="1">
        <v>2</v>
      </c>
      <c r="J42" s="1">
        <v>0</v>
      </c>
      <c r="K42" s="1">
        <v>1</v>
      </c>
      <c r="L42" s="1">
        <v>0</v>
      </c>
      <c r="M42" s="1">
        <v>5</v>
      </c>
      <c r="N42" s="1">
        <v>3</v>
      </c>
      <c r="O42" s="1">
        <v>2</v>
      </c>
      <c r="P42" s="1">
        <v>0</v>
      </c>
      <c r="Q42" s="1">
        <v>3</v>
      </c>
      <c r="S42" s="1">
        <f>groepsfase!AO43</f>
        <v>0</v>
      </c>
      <c r="T42" s="1">
        <f t="shared" si="3"/>
        <v>1</v>
      </c>
      <c r="U42" s="1">
        <f t="shared" si="2"/>
        <v>1</v>
      </c>
      <c r="W42" s="1">
        <f t="shared" si="4"/>
        <v>60</v>
      </c>
    </row>
    <row r="43" spans="1:23" ht="18">
      <c r="A43" s="7" t="s">
        <v>41</v>
      </c>
      <c r="B43" s="5">
        <f>groepsfase!AL44</f>
        <v>67</v>
      </c>
      <c r="C43" s="1">
        <v>0</v>
      </c>
      <c r="D43" s="1">
        <v>5</v>
      </c>
      <c r="E43" s="1">
        <v>3</v>
      </c>
      <c r="F43" s="1">
        <v>2</v>
      </c>
      <c r="G43" s="1">
        <v>1</v>
      </c>
      <c r="H43" s="1">
        <v>0</v>
      </c>
      <c r="I43" s="1">
        <v>0</v>
      </c>
      <c r="J43" s="1">
        <v>1</v>
      </c>
      <c r="K43" s="1">
        <v>1</v>
      </c>
      <c r="L43" s="1">
        <v>0</v>
      </c>
      <c r="M43" s="1">
        <v>1</v>
      </c>
      <c r="N43" s="1">
        <v>6</v>
      </c>
      <c r="O43" s="1">
        <v>5</v>
      </c>
      <c r="P43" s="1">
        <v>2</v>
      </c>
      <c r="Q43" s="1">
        <v>0</v>
      </c>
      <c r="S43" s="1">
        <f>groepsfase!AO44</f>
        <v>5</v>
      </c>
      <c r="T43" s="1">
        <f t="shared" si="3"/>
        <v>2</v>
      </c>
      <c r="U43" s="1">
        <f t="shared" si="2"/>
        <v>7</v>
      </c>
      <c r="W43" s="1">
        <f t="shared" si="4"/>
        <v>94</v>
      </c>
    </row>
    <row r="44" spans="1:23" ht="18">
      <c r="A44" s="7" t="s">
        <v>42</v>
      </c>
      <c r="B44" s="5">
        <f>groepsfase!AL45</f>
        <v>69</v>
      </c>
      <c r="C44" s="1">
        <v>3</v>
      </c>
      <c r="D44" s="1">
        <v>3</v>
      </c>
      <c r="E44" s="1">
        <v>5</v>
      </c>
      <c r="F44" s="1">
        <v>3</v>
      </c>
      <c r="G44" s="1">
        <v>2</v>
      </c>
      <c r="H44" s="1">
        <v>0</v>
      </c>
      <c r="I44" s="1">
        <v>2</v>
      </c>
      <c r="J44" s="1">
        <v>0</v>
      </c>
      <c r="K44" s="1">
        <v>5</v>
      </c>
      <c r="L44" s="1">
        <v>2</v>
      </c>
      <c r="M44" s="1">
        <v>5</v>
      </c>
      <c r="N44" s="1">
        <v>3</v>
      </c>
      <c r="O44" s="1">
        <v>1</v>
      </c>
      <c r="P44" s="1">
        <v>1</v>
      </c>
      <c r="Q44" s="1">
        <v>1</v>
      </c>
      <c r="S44" s="1">
        <f>groepsfase!AO45</f>
        <v>4</v>
      </c>
      <c r="T44" s="1">
        <f t="shared" si="3"/>
        <v>3</v>
      </c>
      <c r="U44" s="1">
        <f t="shared" si="2"/>
        <v>7</v>
      </c>
      <c r="W44" s="1">
        <f t="shared" si="4"/>
        <v>105</v>
      </c>
    </row>
    <row r="45" spans="1:23" ht="18">
      <c r="A45" s="7" t="s">
        <v>43</v>
      </c>
      <c r="B45" s="5">
        <f>groepsfase!AL46</f>
        <v>72</v>
      </c>
      <c r="C45" s="1">
        <v>0</v>
      </c>
      <c r="D45" s="1">
        <v>3</v>
      </c>
      <c r="E45" s="1">
        <v>0</v>
      </c>
      <c r="F45" s="1">
        <v>3</v>
      </c>
      <c r="G45" s="1">
        <v>0</v>
      </c>
      <c r="H45" s="1">
        <v>0</v>
      </c>
      <c r="I45" s="1">
        <v>2</v>
      </c>
      <c r="J45" s="1">
        <v>1</v>
      </c>
      <c r="K45" s="1">
        <v>1</v>
      </c>
      <c r="L45" s="1">
        <v>0</v>
      </c>
      <c r="M45" s="1">
        <v>1</v>
      </c>
      <c r="N45" s="1">
        <v>2</v>
      </c>
      <c r="O45" s="1">
        <v>2</v>
      </c>
      <c r="P45" s="1">
        <v>1</v>
      </c>
      <c r="Q45" s="1">
        <v>1</v>
      </c>
      <c r="S45" s="1">
        <f>groepsfase!AO46</f>
        <v>4</v>
      </c>
      <c r="T45" s="1">
        <f t="shared" si="3"/>
        <v>0</v>
      </c>
      <c r="U45" s="1">
        <f t="shared" si="2"/>
        <v>4</v>
      </c>
      <c r="W45" s="1">
        <f t="shared" si="4"/>
        <v>89</v>
      </c>
    </row>
    <row r="46" spans="1:23" ht="18">
      <c r="A46" s="7" t="s">
        <v>44</v>
      </c>
      <c r="B46" s="5">
        <f>groepsfase!AL47</f>
        <v>66</v>
      </c>
      <c r="C46" s="1">
        <v>3</v>
      </c>
      <c r="D46" s="1">
        <v>2</v>
      </c>
      <c r="E46" s="8" t="s">
        <v>115</v>
      </c>
      <c r="F46" s="1">
        <v>1</v>
      </c>
      <c r="G46" s="1">
        <v>2</v>
      </c>
      <c r="H46" s="1">
        <v>0</v>
      </c>
      <c r="I46" s="1">
        <v>0</v>
      </c>
      <c r="J46" s="1">
        <v>1</v>
      </c>
      <c r="K46" s="1">
        <v>0</v>
      </c>
      <c r="L46" s="1">
        <v>1</v>
      </c>
      <c r="M46" s="1">
        <v>0</v>
      </c>
      <c r="N46" s="1">
        <v>3</v>
      </c>
      <c r="O46" s="1">
        <v>2</v>
      </c>
      <c r="P46" s="1">
        <v>3</v>
      </c>
      <c r="Q46" s="1">
        <v>5</v>
      </c>
      <c r="S46" s="1">
        <f>groepsfase!AO47</f>
        <v>2</v>
      </c>
      <c r="T46" s="1">
        <f t="shared" si="3"/>
        <v>1</v>
      </c>
      <c r="U46" s="1">
        <f t="shared" si="2"/>
        <v>3</v>
      </c>
      <c r="W46" s="1">
        <f t="shared" si="4"/>
        <v>89</v>
      </c>
    </row>
    <row r="47" spans="1:23" ht="18">
      <c r="A47" s="7" t="s">
        <v>46</v>
      </c>
      <c r="B47" s="5">
        <f>groepsfase!AL49</f>
        <v>57</v>
      </c>
      <c r="C47" s="1">
        <v>0</v>
      </c>
      <c r="D47" s="1">
        <v>5</v>
      </c>
      <c r="E47" s="1">
        <v>5</v>
      </c>
      <c r="F47" s="1">
        <v>2</v>
      </c>
      <c r="G47" s="1">
        <v>3</v>
      </c>
      <c r="H47" s="1">
        <v>0</v>
      </c>
      <c r="I47" s="1">
        <v>3</v>
      </c>
      <c r="J47" s="1">
        <v>1</v>
      </c>
      <c r="K47" s="1">
        <v>1</v>
      </c>
      <c r="L47" s="1">
        <v>2</v>
      </c>
      <c r="M47" s="1">
        <v>3</v>
      </c>
      <c r="N47" s="1">
        <v>2</v>
      </c>
      <c r="O47" s="1">
        <v>2</v>
      </c>
      <c r="P47" s="1">
        <v>0</v>
      </c>
      <c r="Q47" s="1">
        <v>6</v>
      </c>
      <c r="S47" s="1">
        <f>groepsfase!AO49</f>
        <v>5</v>
      </c>
      <c r="T47" s="1">
        <f t="shared" si="3"/>
        <v>2</v>
      </c>
      <c r="U47" s="1">
        <f t="shared" si="2"/>
        <v>7</v>
      </c>
      <c r="W47" s="1">
        <f t="shared" si="4"/>
        <v>92</v>
      </c>
    </row>
    <row r="48" spans="1:23" ht="18">
      <c r="A48" s="7" t="s">
        <v>47</v>
      </c>
      <c r="B48" s="5">
        <f>groepsfase!AL50</f>
        <v>64</v>
      </c>
      <c r="C48" s="1">
        <v>0</v>
      </c>
      <c r="D48" s="1">
        <v>3</v>
      </c>
      <c r="E48" s="1">
        <v>2</v>
      </c>
      <c r="F48" s="1">
        <v>2</v>
      </c>
      <c r="G48" s="1">
        <v>1</v>
      </c>
      <c r="H48" s="1">
        <v>1</v>
      </c>
      <c r="I48" s="1">
        <v>3</v>
      </c>
      <c r="J48" s="1">
        <v>0</v>
      </c>
      <c r="K48" s="1">
        <v>2</v>
      </c>
      <c r="L48" s="1">
        <v>1</v>
      </c>
      <c r="M48" s="1">
        <v>5</v>
      </c>
      <c r="N48" s="1">
        <v>2</v>
      </c>
      <c r="O48" s="1">
        <v>0</v>
      </c>
      <c r="P48" s="1">
        <v>2</v>
      </c>
      <c r="Q48" s="1">
        <v>0</v>
      </c>
      <c r="S48" s="1">
        <f>groepsfase!AO50</f>
        <v>3</v>
      </c>
      <c r="T48" s="1">
        <f t="shared" si="3"/>
        <v>1</v>
      </c>
      <c r="U48" s="1">
        <f t="shared" si="2"/>
        <v>4</v>
      </c>
      <c r="W48" s="1">
        <f t="shared" si="4"/>
        <v>88</v>
      </c>
    </row>
    <row r="49" spans="1:23" ht="18">
      <c r="A49" s="7" t="s">
        <v>48</v>
      </c>
      <c r="B49" s="5">
        <f>groepsfase!AL51</f>
        <v>72</v>
      </c>
      <c r="C49" s="8" t="s">
        <v>115</v>
      </c>
      <c r="D49" s="1">
        <v>5</v>
      </c>
      <c r="E49" s="1">
        <v>0</v>
      </c>
      <c r="F49" s="1">
        <v>3</v>
      </c>
      <c r="G49" s="1">
        <v>3</v>
      </c>
      <c r="H49" s="1">
        <v>2</v>
      </c>
      <c r="I49" s="1">
        <v>3</v>
      </c>
      <c r="J49" s="1">
        <v>0</v>
      </c>
      <c r="K49" s="1">
        <v>1</v>
      </c>
      <c r="L49" s="1">
        <v>1</v>
      </c>
      <c r="M49" s="1">
        <v>5</v>
      </c>
      <c r="N49" s="1">
        <v>3</v>
      </c>
      <c r="O49" s="1">
        <v>5</v>
      </c>
      <c r="P49" s="1">
        <v>0</v>
      </c>
      <c r="Q49" s="8" t="s">
        <v>115</v>
      </c>
      <c r="S49" s="1">
        <f>groepsfase!AO51</f>
        <v>4</v>
      </c>
      <c r="T49" s="1">
        <f t="shared" si="3"/>
        <v>3</v>
      </c>
      <c r="U49" s="1">
        <f t="shared" si="2"/>
        <v>7</v>
      </c>
      <c r="W49" s="1">
        <f t="shared" si="4"/>
        <v>103</v>
      </c>
    </row>
    <row r="50" spans="1:23" ht="18">
      <c r="A50" s="7" t="s">
        <v>49</v>
      </c>
      <c r="B50" s="5">
        <f>groepsfase!AL52</f>
        <v>63</v>
      </c>
      <c r="C50" s="1">
        <v>0</v>
      </c>
      <c r="D50" s="1">
        <v>3</v>
      </c>
      <c r="E50" s="1">
        <v>1</v>
      </c>
      <c r="F50" s="1">
        <v>4</v>
      </c>
      <c r="G50" s="1">
        <v>5</v>
      </c>
      <c r="H50" s="1">
        <v>1</v>
      </c>
      <c r="I50" s="1">
        <v>0</v>
      </c>
      <c r="J50" s="1">
        <v>1</v>
      </c>
      <c r="K50" s="1">
        <v>5</v>
      </c>
      <c r="L50" s="1">
        <v>1</v>
      </c>
      <c r="M50" s="1">
        <v>1</v>
      </c>
      <c r="N50" s="1">
        <v>3</v>
      </c>
      <c r="O50" s="1">
        <v>2</v>
      </c>
      <c r="P50" s="1">
        <v>0</v>
      </c>
      <c r="Q50" s="1">
        <v>2</v>
      </c>
      <c r="S50" s="1">
        <f>groepsfase!AO52</f>
        <v>4</v>
      </c>
      <c r="T50" s="1">
        <f t="shared" si="3"/>
        <v>2</v>
      </c>
      <c r="U50" s="1">
        <f t="shared" si="2"/>
        <v>6</v>
      </c>
      <c r="W50" s="1">
        <f t="shared" si="4"/>
        <v>92</v>
      </c>
    </row>
    <row r="51" spans="1:23" ht="18">
      <c r="A51" s="7" t="s">
        <v>50</v>
      </c>
      <c r="B51" s="5">
        <f>groepsfase!AL53</f>
        <v>59</v>
      </c>
      <c r="C51" s="1">
        <v>0</v>
      </c>
      <c r="D51" s="1">
        <v>5</v>
      </c>
      <c r="E51" s="1">
        <v>2</v>
      </c>
      <c r="F51" s="1">
        <v>3</v>
      </c>
      <c r="G51" s="1">
        <v>2</v>
      </c>
      <c r="H51" s="1">
        <v>0</v>
      </c>
      <c r="I51" s="1">
        <v>2</v>
      </c>
      <c r="J51" s="1">
        <v>1</v>
      </c>
      <c r="K51" s="1">
        <v>5</v>
      </c>
      <c r="L51" s="1">
        <v>0</v>
      </c>
      <c r="M51" s="1">
        <v>5</v>
      </c>
      <c r="N51" s="1">
        <v>3</v>
      </c>
      <c r="O51" s="1">
        <v>2</v>
      </c>
      <c r="P51" s="1">
        <v>1</v>
      </c>
      <c r="Q51" s="1">
        <v>3</v>
      </c>
      <c r="S51" s="1">
        <f>groepsfase!AO53</f>
        <v>4</v>
      </c>
      <c r="T51" s="1">
        <f t="shared" si="3"/>
        <v>3</v>
      </c>
      <c r="U51" s="1">
        <f t="shared" si="2"/>
        <v>7</v>
      </c>
      <c r="W51" s="1">
        <f t="shared" si="4"/>
        <v>93</v>
      </c>
    </row>
    <row r="52" spans="1:23" ht="18">
      <c r="A52" s="7" t="s">
        <v>51</v>
      </c>
      <c r="B52" s="5">
        <f>groepsfase!AL54</f>
        <v>55</v>
      </c>
      <c r="C52" s="8" t="s">
        <v>115</v>
      </c>
      <c r="D52" s="1">
        <v>2</v>
      </c>
      <c r="E52" s="1">
        <v>5</v>
      </c>
      <c r="F52" s="1">
        <v>3</v>
      </c>
      <c r="G52" s="1">
        <v>2</v>
      </c>
      <c r="H52" s="1">
        <v>0</v>
      </c>
      <c r="I52" s="1">
        <v>2</v>
      </c>
      <c r="J52" s="1">
        <v>5</v>
      </c>
      <c r="K52" s="1">
        <v>1</v>
      </c>
      <c r="L52" s="1">
        <v>0</v>
      </c>
      <c r="M52" s="1">
        <v>5</v>
      </c>
      <c r="N52" s="1">
        <v>5</v>
      </c>
      <c r="O52" s="1">
        <v>5</v>
      </c>
      <c r="P52" s="1">
        <v>0</v>
      </c>
      <c r="Q52" s="1">
        <v>5</v>
      </c>
      <c r="S52" s="1">
        <f>groepsfase!AO54</f>
        <v>1</v>
      </c>
      <c r="T52" s="1">
        <f t="shared" si="3"/>
        <v>6</v>
      </c>
      <c r="U52" s="1">
        <f t="shared" si="2"/>
        <v>7</v>
      </c>
      <c r="W52" s="1">
        <f t="shared" si="4"/>
        <v>95</v>
      </c>
    </row>
    <row r="53" spans="1:23" ht="18">
      <c r="A53" s="7" t="s">
        <v>52</v>
      </c>
      <c r="B53" s="5">
        <f>groepsfase!AL55</f>
        <v>68</v>
      </c>
      <c r="C53" s="1">
        <v>0</v>
      </c>
      <c r="D53" s="1">
        <v>3</v>
      </c>
      <c r="E53" s="1">
        <v>3</v>
      </c>
      <c r="F53" s="1">
        <v>2</v>
      </c>
      <c r="G53" s="1">
        <v>2</v>
      </c>
      <c r="H53" s="1">
        <v>0</v>
      </c>
      <c r="I53" s="1">
        <v>3</v>
      </c>
      <c r="J53" s="1">
        <v>0</v>
      </c>
      <c r="K53" s="1">
        <v>1</v>
      </c>
      <c r="L53" s="1">
        <v>2</v>
      </c>
      <c r="M53" s="1">
        <v>5</v>
      </c>
      <c r="N53" s="1">
        <v>3</v>
      </c>
      <c r="O53" s="1">
        <v>1</v>
      </c>
      <c r="P53" s="1">
        <v>1</v>
      </c>
      <c r="Q53" s="1">
        <v>3</v>
      </c>
      <c r="S53" s="1">
        <f>groepsfase!AO55</f>
        <v>4</v>
      </c>
      <c r="T53" s="1">
        <f t="shared" si="3"/>
        <v>1</v>
      </c>
      <c r="U53" s="1">
        <f t="shared" si="2"/>
        <v>5</v>
      </c>
      <c r="W53" s="1">
        <f t="shared" si="4"/>
        <v>97</v>
      </c>
    </row>
    <row r="54" spans="1:23" ht="18">
      <c r="A54" s="7" t="s">
        <v>53</v>
      </c>
      <c r="B54" s="5">
        <f>groepsfase!AL56</f>
        <v>52</v>
      </c>
      <c r="C54" s="8" t="s">
        <v>115</v>
      </c>
      <c r="D54" s="1">
        <v>2</v>
      </c>
      <c r="E54" s="1">
        <v>3</v>
      </c>
      <c r="F54" s="1">
        <v>2</v>
      </c>
      <c r="G54" s="1">
        <v>0</v>
      </c>
      <c r="H54" s="1">
        <v>2</v>
      </c>
      <c r="I54" s="1">
        <v>5</v>
      </c>
      <c r="J54" s="1">
        <v>1</v>
      </c>
      <c r="K54" s="1">
        <v>2</v>
      </c>
      <c r="L54" s="1">
        <v>0</v>
      </c>
      <c r="M54" s="1">
        <v>4</v>
      </c>
      <c r="N54" s="1">
        <v>3</v>
      </c>
      <c r="O54" s="1">
        <v>3</v>
      </c>
      <c r="P54" s="1">
        <v>0</v>
      </c>
      <c r="Q54" s="8" t="s">
        <v>115</v>
      </c>
      <c r="S54" s="1">
        <f>groepsfase!AO56</f>
        <v>2</v>
      </c>
      <c r="T54" s="1">
        <f t="shared" si="3"/>
        <v>1</v>
      </c>
      <c r="U54" s="1">
        <f t="shared" si="2"/>
        <v>3</v>
      </c>
      <c r="W54" s="1">
        <f t="shared" si="4"/>
        <v>79</v>
      </c>
    </row>
    <row r="55" spans="1:23" ht="18">
      <c r="A55" s="7" t="s">
        <v>54</v>
      </c>
      <c r="B55" s="5">
        <f>groepsfase!AL57</f>
        <v>65</v>
      </c>
      <c r="C55" s="8" t="s">
        <v>115</v>
      </c>
      <c r="D55" s="8" t="s">
        <v>115</v>
      </c>
      <c r="E55" s="8" t="s">
        <v>115</v>
      </c>
      <c r="F55" s="8" t="s">
        <v>115</v>
      </c>
      <c r="G55" s="8" t="s">
        <v>115</v>
      </c>
      <c r="H55" s="8" t="s">
        <v>115</v>
      </c>
      <c r="I55" s="8" t="s">
        <v>115</v>
      </c>
      <c r="J55" s="8" t="s">
        <v>115</v>
      </c>
      <c r="K55" s="8" t="s">
        <v>115</v>
      </c>
      <c r="L55" s="8" t="s">
        <v>115</v>
      </c>
      <c r="M55" s="8" t="s">
        <v>115</v>
      </c>
      <c r="N55" s="8" t="s">
        <v>115</v>
      </c>
      <c r="O55" s="8" t="s">
        <v>115</v>
      </c>
      <c r="P55" s="8" t="s">
        <v>115</v>
      </c>
      <c r="Q55" s="8" t="s">
        <v>115</v>
      </c>
      <c r="S55" s="1">
        <f>groepsfase!AO57</f>
        <v>5</v>
      </c>
      <c r="T55" s="1">
        <f t="shared" si="3"/>
        <v>0</v>
      </c>
      <c r="U55" s="1">
        <f t="shared" si="2"/>
        <v>5</v>
      </c>
      <c r="W55" s="1">
        <f t="shared" si="4"/>
        <v>65</v>
      </c>
    </row>
    <row r="56" spans="1:23" ht="18">
      <c r="A56" s="7" t="s">
        <v>55</v>
      </c>
      <c r="B56" s="5">
        <f>groepsfase!AL58</f>
        <v>43</v>
      </c>
      <c r="C56" s="1">
        <v>4</v>
      </c>
      <c r="D56" s="1">
        <v>10</v>
      </c>
      <c r="E56" s="1">
        <v>4</v>
      </c>
      <c r="F56" s="1">
        <v>3</v>
      </c>
      <c r="G56" s="1">
        <v>5</v>
      </c>
      <c r="H56" s="1">
        <v>1</v>
      </c>
      <c r="I56" s="1">
        <v>3</v>
      </c>
      <c r="J56" s="1">
        <v>1</v>
      </c>
      <c r="K56" s="1">
        <v>0</v>
      </c>
      <c r="L56" s="1">
        <v>1</v>
      </c>
      <c r="M56" s="1">
        <v>2</v>
      </c>
      <c r="N56" s="1">
        <v>5</v>
      </c>
      <c r="O56" s="1">
        <v>2</v>
      </c>
      <c r="P56" s="1">
        <v>0</v>
      </c>
      <c r="Q56" s="1">
        <v>5</v>
      </c>
      <c r="S56" s="1">
        <f>groepsfase!AO58</f>
        <v>1</v>
      </c>
      <c r="T56" s="1">
        <f t="shared" si="3"/>
        <v>4</v>
      </c>
      <c r="U56" s="1">
        <f t="shared" si="2"/>
        <v>5</v>
      </c>
      <c r="W56" s="1">
        <f t="shared" si="4"/>
        <v>89</v>
      </c>
    </row>
    <row r="57" spans="1:23" ht="18">
      <c r="A57" s="7" t="s">
        <v>56</v>
      </c>
      <c r="B57" s="5">
        <f>groepsfase!AL59</f>
        <v>57</v>
      </c>
      <c r="C57" s="1">
        <v>0</v>
      </c>
      <c r="D57" s="1">
        <v>3</v>
      </c>
      <c r="E57" s="1">
        <v>2</v>
      </c>
      <c r="F57" s="1">
        <v>3</v>
      </c>
      <c r="G57" s="1">
        <v>2</v>
      </c>
      <c r="H57" s="1">
        <v>0</v>
      </c>
      <c r="I57" s="1">
        <v>2</v>
      </c>
      <c r="J57" s="1">
        <v>1</v>
      </c>
      <c r="K57" s="1">
        <v>0</v>
      </c>
      <c r="L57" s="1">
        <v>0</v>
      </c>
      <c r="M57" s="1">
        <v>5</v>
      </c>
      <c r="N57" s="8" t="s">
        <v>115</v>
      </c>
      <c r="O57" s="1">
        <v>2</v>
      </c>
      <c r="P57" s="1">
        <v>0</v>
      </c>
      <c r="Q57" s="1">
        <v>6</v>
      </c>
      <c r="S57" s="1">
        <f>groepsfase!AO59</f>
        <v>1</v>
      </c>
      <c r="T57" s="1">
        <f t="shared" si="3"/>
        <v>1</v>
      </c>
      <c r="U57" s="1">
        <f t="shared" si="2"/>
        <v>2</v>
      </c>
      <c r="W57" s="1">
        <f t="shared" si="4"/>
        <v>83</v>
      </c>
    </row>
  </sheetData>
  <mergeCells count="4">
    <mergeCell ref="C1:J1"/>
    <mergeCell ref="K1:N1"/>
    <mergeCell ref="O1:P1"/>
    <mergeCell ref="S1:U1"/>
  </mergeCells>
  <phoneticPr fontId="2" type="noConversion"/>
  <hyperlinks>
    <hyperlink ref="A3" r:id="rId1" display="https://ek.nuffmondia.nl/user/?user=33" xr:uid="{1880FA98-E87E-4C2D-BD37-21592BA1601A}"/>
    <hyperlink ref="A4" r:id="rId2" display="https://ek.nuffmondia.nl/user/?user=44" xr:uid="{345D1253-F9E2-43D8-A96A-761D9956B538}"/>
    <hyperlink ref="A5" r:id="rId3" display="https://ek.nuffmondia.nl/user/?user=19" xr:uid="{B14FCCFA-F390-42F1-8C3F-B53436CC74C8}"/>
    <hyperlink ref="A6" r:id="rId4" display="https://ek.nuffmondia.nl/user/?user=45" xr:uid="{32911FF9-8660-4632-9AB8-4CC40CAE1EC8}"/>
    <hyperlink ref="A7" r:id="rId5" display="https://ek.nuffmondia.nl/user/?user=61" xr:uid="{03CA5BBC-11D7-448B-974C-750DA514D4E3}"/>
    <hyperlink ref="A8" r:id="rId6" display="https://ek.nuffmondia.nl/user/?user=30" xr:uid="{56F332A9-4A00-45EE-AE64-2750B70D9E40}"/>
    <hyperlink ref="A9" r:id="rId7" display="https://ek.nuffmondia.nl/user/?user=63" xr:uid="{2712D47B-5749-4832-AC7A-E4DDC0BA9760}"/>
    <hyperlink ref="A10" r:id="rId8" display="https://ek.nuffmondia.nl/user/?user=64" xr:uid="{D2F3F029-5972-4A7A-95CA-0C97C22CCF28}"/>
    <hyperlink ref="A11" r:id="rId9" display="https://ek.nuffmondia.nl/user/?user=9" xr:uid="{DD4BE333-08A3-4D1B-9E18-B1E81607253D}"/>
    <hyperlink ref="A12" r:id="rId10" display="https://ek.nuffmondia.nl/user/?user=66" xr:uid="{2860FEC3-5BD1-4FDD-875E-862346A32880}"/>
    <hyperlink ref="A13" r:id="rId11" display="https://ek.nuffmondia.nl/user/?user=67" xr:uid="{C7076DEB-9FE8-4D13-81BE-6DB6774DE093}"/>
    <hyperlink ref="A14" r:id="rId12" display="https://ek.nuffmondia.nl/user/?user=5" xr:uid="{10320B9C-F182-45F0-8FB0-94B0CFE60308}"/>
    <hyperlink ref="A15" r:id="rId13" display="https://ek.nuffmondia.nl/user/?user=27" xr:uid="{B0149327-6290-4FA7-B33F-8D56797AB2DD}"/>
    <hyperlink ref="A16" r:id="rId14" display="https://ek.nuffmondia.nl/user/?user=17" xr:uid="{7EE8DF35-1AE6-474C-93EA-47D4A5A7012E}"/>
    <hyperlink ref="A17" r:id="rId15" display="https://ek.nuffmondia.nl/user/?user=29" xr:uid="{AFA98ED2-6915-4B89-B357-801652EB6B8D}"/>
    <hyperlink ref="A18" r:id="rId16" display="https://ek.nuffmondia.nl/user/?user=42" xr:uid="{064AA289-1761-4FBF-BB2B-7D7B900DCCA4}"/>
    <hyperlink ref="A19" r:id="rId17" display="https://ek.nuffmondia.nl/user/?user=39" xr:uid="{26A6985C-7585-46BB-A5B3-7785DEF96780}"/>
    <hyperlink ref="A20" r:id="rId18" display="https://ek.nuffmondia.nl/user/?user=34" xr:uid="{BD5A8C3F-9112-4C58-A283-3B9CC7E08AF1}"/>
    <hyperlink ref="A21" r:id="rId19" display="https://ek.nuffmondia.nl/user/?user=15" xr:uid="{3A1A7F38-EA17-41BB-9976-828A714890C3}"/>
    <hyperlink ref="A22" r:id="rId20" display="https://ek.nuffmondia.nl/user/?user=40" xr:uid="{0B88A597-6E45-4DEA-933D-F80CA2F21B7F}"/>
    <hyperlink ref="A23" r:id="rId21" display="https://ek.nuffmondia.nl/user/?user=36" xr:uid="{7D1CC55B-D069-4DA3-9AC1-DDD0495C594E}"/>
    <hyperlink ref="A24" r:id="rId22" display="https://ek.nuffmondia.nl/user/?user=20" xr:uid="{35D3E775-2CF5-44AC-9980-B32D717A2BD9}"/>
    <hyperlink ref="A25" r:id="rId23" display="https://ek.nuffmondia.nl/user/?user=53" xr:uid="{1E9DCBB3-FEB7-4138-ADD7-55326D5EA2F9}"/>
    <hyperlink ref="A26" r:id="rId24" display="https://ek.nuffmondia.nl/user/?user=46" xr:uid="{2CAEC17D-1516-4860-9438-82C695EFA386}"/>
    <hyperlink ref="A27" r:id="rId25" display="https://ek.nuffmondia.nl/user/?user=51" xr:uid="{B6EF7F94-A40D-47E4-82EA-B99378B5A0E5}"/>
    <hyperlink ref="A28" r:id="rId26" display="https://ek.nuffmondia.nl/user/?user=16" xr:uid="{FA02914A-2335-4563-94BB-23A74B31B89B}"/>
    <hyperlink ref="A29" r:id="rId27" display="https://ek.nuffmondia.nl/user/?user=41" xr:uid="{E64910EE-84F3-44E4-9143-ADDC2EF12A0E}"/>
    <hyperlink ref="A30" r:id="rId28" display="https://ek.nuffmondia.nl/user/?user=56" xr:uid="{EFB3CDA7-CFF6-43D9-A0D0-D7A546F10D29}"/>
    <hyperlink ref="A31" r:id="rId29" display="https://ek.nuffmondia.nl/user/?user=58" xr:uid="{884BE37C-F840-4635-AA09-1B930191A9B5}"/>
    <hyperlink ref="A32" r:id="rId30" display="https://ek.nuffmondia.nl/user/?user=70" xr:uid="{0B039F88-986A-42F7-9701-D11BD9F3181C}"/>
    <hyperlink ref="A33" r:id="rId31" display="https://ek.nuffmondia.nl/user/?user=57" xr:uid="{4DCEA69C-6C83-48B7-845F-173C9A27BF03}"/>
    <hyperlink ref="A34" r:id="rId32" display="https://ek.nuffmondia.nl/user/?user=21" xr:uid="{9AF9E98C-3F42-4F95-B286-D7A88C917571}"/>
    <hyperlink ref="A35" r:id="rId33" display="https://ek.nuffmondia.nl/user/?user=23" xr:uid="{7E6E3678-117F-4BBD-A187-5F2C50EF20CD}"/>
    <hyperlink ref="A36" r:id="rId34" display="https://ek.nuffmondia.nl/user/?user=32" xr:uid="{CE61427D-6E8B-46FE-9D27-BF879BFE702F}"/>
    <hyperlink ref="A37" r:id="rId35" display="https://ek.nuffmondia.nl/user/?user=55" xr:uid="{3D52D414-EC02-47A8-89E2-3D784C2B3EF2}"/>
    <hyperlink ref="A38" r:id="rId36" display="https://ek.nuffmondia.nl/user/?user=22" xr:uid="{87FD7FAD-BBFE-436E-8E5A-33A485E1FE2D}"/>
    <hyperlink ref="A39" r:id="rId37" display="https://ek.nuffmondia.nl/user/?user=59" xr:uid="{31AD1B7C-7170-405D-A4A4-EC89BD1C017D}"/>
    <hyperlink ref="A40" r:id="rId38" display="https://ek.nuffmondia.nl/user/?user=12" xr:uid="{458B0562-5A69-4032-9177-F58EBD39F2E1}"/>
    <hyperlink ref="A41" r:id="rId39" display="https://ek.nuffmondia.nl/user/?user=28" xr:uid="{642F66EC-0F4F-4876-A177-9D8616656363}"/>
    <hyperlink ref="A42" r:id="rId40" display="https://ek.nuffmondia.nl/user/?user=24" xr:uid="{217237B6-60F6-431E-B80C-87B84AE91BCB}"/>
    <hyperlink ref="A43" r:id="rId41" display="https://ek.nuffmondia.nl/user/?user=60" xr:uid="{AAFFE2AD-DEB3-4244-A99D-C5D1C6F2F4A1}"/>
    <hyperlink ref="A44" r:id="rId42" display="https://ek.nuffmondia.nl/user/?user=13" xr:uid="{F78153F8-F842-4C6A-B4A3-1E96A1A804B5}"/>
    <hyperlink ref="A45" r:id="rId43" display="https://ek.nuffmondia.nl/user/?user=26" xr:uid="{744D2717-3B29-4F0F-9CC6-9975B7701952}"/>
    <hyperlink ref="A46" r:id="rId44" display="https://ek.nuffmondia.nl/user/?user=7" xr:uid="{C55CE8DC-9D84-43A5-8215-5982F063B57C}"/>
    <hyperlink ref="A47" r:id="rId45" display="https://ek.nuffmondia.nl/user/?user=31" xr:uid="{52E50C7F-6747-4749-89A3-A4475F5EF5B9}"/>
    <hyperlink ref="A48" r:id="rId46" display="https://ek.nuffmondia.nl/user/?user=52" xr:uid="{56BAF2D4-ACCB-4EBC-9DA5-1775893F580B}"/>
    <hyperlink ref="A49" r:id="rId47" display="https://ek.nuffmondia.nl/user/?user=50" xr:uid="{8F592482-E58C-4809-9211-950E27D2E335}"/>
    <hyperlink ref="A50" r:id="rId48" display="https://ek.nuffmondia.nl/user/?user=25" xr:uid="{F2052A1E-1184-4CB9-B88E-8351343C04BC}"/>
    <hyperlink ref="A51" r:id="rId49" display="https://ek.nuffmondia.nl/user/?user=37" xr:uid="{6E4FAC0F-7E4F-409A-9A7A-79E221028822}"/>
    <hyperlink ref="A52" r:id="rId50" display="https://ek.nuffmondia.nl/user/?user=14" xr:uid="{FA3904A5-BD4A-4BB8-BD0B-17064C492799}"/>
    <hyperlink ref="A53" r:id="rId51" display="https://ek.nuffmondia.nl/user/?user=38" xr:uid="{53C8D831-DECB-41BC-89C2-567A821298A0}"/>
    <hyperlink ref="A54" r:id="rId52" display="https://ek.nuffmondia.nl/user/?user=35" xr:uid="{E0FAE4D3-613E-4529-845D-809A05A0E9F8}"/>
    <hyperlink ref="A55" r:id="rId53" display="https://ek.nuffmondia.nl/user/?user=11" xr:uid="{A341FFA0-D4D9-4914-A32A-2DED478790FB}"/>
    <hyperlink ref="A56" r:id="rId54" display="https://ek.nuffmondia.nl/user/?user=68" xr:uid="{167A3F0A-E080-4C05-B647-EBA09D21421D}"/>
    <hyperlink ref="A57" r:id="rId55" display="https://ek.nuffmondia.nl/user/?user=8" xr:uid="{40BDBA13-99EF-4F0C-BA38-DB78FBEEBCE0}"/>
  </hyperlinks>
  <pageMargins left="0.7" right="0.7" top="0.75" bottom="0.75" header="0.3" footer="0.3"/>
  <pageSetup paperSize="9" orientation="landscape" horizontalDpi="0" verticalDpi="0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976F-2ADF-43B4-B601-595A8D1786E4}">
  <sheetPr>
    <tabColor rgb="FFFFC000"/>
  </sheetPr>
  <dimension ref="A1:M58"/>
  <sheetViews>
    <sheetView workbookViewId="0">
      <pane xSplit="1" topLeftCell="B1" activePane="topRight" state="frozen"/>
      <selection pane="topRight" activeCell="O17" sqref="O17"/>
    </sheetView>
  </sheetViews>
  <sheetFormatPr defaultColWidth="37.26953125" defaultRowHeight="18"/>
  <cols>
    <col min="1" max="1" width="32" bestFit="1" customWidth="1"/>
    <col min="2" max="4" width="7.26953125" customWidth="1"/>
    <col min="5" max="5" width="7.26953125" style="10" customWidth="1"/>
    <col min="6" max="12" width="7.26953125" customWidth="1"/>
    <col min="13" max="13" width="8" bestFit="1" customWidth="1"/>
    <col min="14" max="14" width="9.1796875" customWidth="1"/>
  </cols>
  <sheetData>
    <row r="1" spans="1:13" ht="18.75" customHeight="1">
      <c r="A1" s="3"/>
      <c r="B1" s="53" t="s">
        <v>131</v>
      </c>
      <c r="C1" s="54"/>
      <c r="D1" s="54"/>
      <c r="E1" s="54"/>
      <c r="F1" s="54"/>
      <c r="G1" s="54"/>
      <c r="H1" s="54"/>
      <c r="I1" s="54"/>
      <c r="J1" s="54"/>
      <c r="K1" s="54"/>
      <c r="L1" s="55"/>
      <c r="M1" s="15" t="s">
        <v>96</v>
      </c>
    </row>
    <row r="2" spans="1:13">
      <c r="A2" s="11"/>
      <c r="B2" s="11" t="s">
        <v>121</v>
      </c>
      <c r="C2" s="11" t="s">
        <v>122</v>
      </c>
      <c r="D2" s="12" t="s">
        <v>123</v>
      </c>
      <c r="E2" s="10" t="s">
        <v>120</v>
      </c>
      <c r="F2" s="13" t="s">
        <v>124</v>
      </c>
      <c r="G2" s="11" t="s">
        <v>125</v>
      </c>
      <c r="H2" s="11" t="s">
        <v>126</v>
      </c>
      <c r="I2" s="11" t="s">
        <v>127</v>
      </c>
      <c r="J2" s="11" t="s">
        <v>128</v>
      </c>
      <c r="K2" s="11" t="s">
        <v>129</v>
      </c>
      <c r="L2" s="14" t="s">
        <v>130</v>
      </c>
      <c r="M2" s="2"/>
    </row>
    <row r="3" spans="1:13">
      <c r="A3" s="2" t="s">
        <v>0</v>
      </c>
      <c r="B3" s="1">
        <v>0</v>
      </c>
      <c r="C3" s="1">
        <v>1</v>
      </c>
      <c r="D3" s="1">
        <v>0</v>
      </c>
      <c r="E3" s="1">
        <v>0</v>
      </c>
      <c r="F3" s="1">
        <v>5</v>
      </c>
      <c r="G3" s="1">
        <v>0</v>
      </c>
      <c r="H3" s="1">
        <v>0</v>
      </c>
      <c r="I3" s="1">
        <v>0</v>
      </c>
      <c r="J3" s="1">
        <v>2</v>
      </c>
      <c r="K3" s="1">
        <v>1</v>
      </c>
      <c r="L3" s="1">
        <v>0</v>
      </c>
      <c r="M3" s="1">
        <f>SUM(B3:L3)</f>
        <v>9</v>
      </c>
    </row>
    <row r="4" spans="1:13">
      <c r="A4" s="2" t="s">
        <v>1</v>
      </c>
      <c r="B4" s="1">
        <v>0</v>
      </c>
      <c r="C4" s="1">
        <v>0</v>
      </c>
      <c r="D4" s="1">
        <v>8</v>
      </c>
      <c r="E4" s="1">
        <v>0</v>
      </c>
      <c r="F4" s="1">
        <v>6</v>
      </c>
      <c r="G4" s="1">
        <v>0</v>
      </c>
      <c r="H4" s="1">
        <v>1</v>
      </c>
      <c r="I4" s="1">
        <v>0</v>
      </c>
      <c r="J4" s="1">
        <v>2</v>
      </c>
      <c r="K4" s="1">
        <v>0</v>
      </c>
      <c r="L4" s="1">
        <v>0</v>
      </c>
      <c r="M4" s="1">
        <f t="shared" ref="M4:M57" si="0">SUM(B4:L4)</f>
        <v>17</v>
      </c>
    </row>
    <row r="5" spans="1:13">
      <c r="A5" s="2" t="s">
        <v>2</v>
      </c>
      <c r="B5" s="1">
        <v>0</v>
      </c>
      <c r="C5" s="1">
        <v>0</v>
      </c>
      <c r="D5" s="1">
        <v>0</v>
      </c>
      <c r="E5" s="1">
        <v>0</v>
      </c>
      <c r="F5" s="1">
        <v>3</v>
      </c>
      <c r="G5" s="1">
        <v>0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f t="shared" si="0"/>
        <v>4</v>
      </c>
    </row>
    <row r="6" spans="1:13">
      <c r="A6" s="2" t="s">
        <v>3</v>
      </c>
      <c r="B6" s="1">
        <v>10</v>
      </c>
      <c r="C6" s="1">
        <v>0</v>
      </c>
      <c r="D6" s="1">
        <v>0</v>
      </c>
      <c r="E6" s="1">
        <v>0</v>
      </c>
      <c r="F6" s="1">
        <v>3</v>
      </c>
      <c r="G6" s="1">
        <v>0</v>
      </c>
      <c r="H6" s="1">
        <v>2</v>
      </c>
      <c r="I6" s="1">
        <v>2</v>
      </c>
      <c r="J6" s="1">
        <v>2</v>
      </c>
      <c r="K6" s="1">
        <v>2</v>
      </c>
      <c r="L6" s="1">
        <v>0</v>
      </c>
      <c r="M6" s="1">
        <f t="shared" si="0"/>
        <v>21</v>
      </c>
    </row>
    <row r="7" spans="1:13">
      <c r="A7" s="2" t="s">
        <v>4</v>
      </c>
      <c r="B7" s="1">
        <v>0</v>
      </c>
      <c r="C7" s="1">
        <v>0</v>
      </c>
      <c r="D7" s="1">
        <v>8</v>
      </c>
      <c r="E7" s="1">
        <v>0</v>
      </c>
      <c r="F7" s="1">
        <v>6</v>
      </c>
      <c r="G7" s="1">
        <v>0</v>
      </c>
      <c r="H7" s="1">
        <v>0</v>
      </c>
      <c r="I7" s="1">
        <v>2</v>
      </c>
      <c r="J7" s="1">
        <v>2</v>
      </c>
      <c r="K7" s="1">
        <v>0</v>
      </c>
      <c r="L7" s="1">
        <v>0</v>
      </c>
      <c r="M7" s="1">
        <f t="shared" si="0"/>
        <v>18</v>
      </c>
    </row>
    <row r="8" spans="1:13">
      <c r="A8" s="2" t="s">
        <v>5</v>
      </c>
      <c r="B8" s="1">
        <v>0</v>
      </c>
      <c r="C8" s="1">
        <v>0</v>
      </c>
      <c r="D8" s="1">
        <v>0</v>
      </c>
      <c r="E8" s="1">
        <v>0</v>
      </c>
      <c r="F8" s="1">
        <v>4</v>
      </c>
      <c r="G8" s="1">
        <v>0</v>
      </c>
      <c r="H8" s="1">
        <v>0</v>
      </c>
      <c r="I8" s="1">
        <v>0</v>
      </c>
      <c r="J8" s="1">
        <v>1</v>
      </c>
      <c r="K8" s="1">
        <v>1</v>
      </c>
      <c r="L8" s="1">
        <v>0</v>
      </c>
      <c r="M8" s="1">
        <f t="shared" si="0"/>
        <v>6</v>
      </c>
    </row>
    <row r="9" spans="1:13">
      <c r="A9" s="2" t="s">
        <v>6</v>
      </c>
      <c r="B9" s="1">
        <v>0</v>
      </c>
      <c r="C9" s="1">
        <v>0</v>
      </c>
      <c r="D9" s="1">
        <v>8</v>
      </c>
      <c r="E9" s="1">
        <v>0</v>
      </c>
      <c r="F9" s="1">
        <v>4</v>
      </c>
      <c r="G9" s="1">
        <v>0</v>
      </c>
      <c r="H9" s="1">
        <v>0</v>
      </c>
      <c r="I9" s="1">
        <v>0</v>
      </c>
      <c r="J9" s="1">
        <v>2</v>
      </c>
      <c r="K9" s="1">
        <v>0</v>
      </c>
      <c r="L9" s="1">
        <v>0</v>
      </c>
      <c r="M9" s="1">
        <f t="shared" si="0"/>
        <v>14</v>
      </c>
    </row>
    <row r="10" spans="1:13">
      <c r="A10" s="2" t="s">
        <v>7</v>
      </c>
      <c r="B10" s="1">
        <v>10</v>
      </c>
      <c r="C10" s="1">
        <v>0</v>
      </c>
      <c r="D10" s="1">
        <v>0</v>
      </c>
      <c r="E10" s="1">
        <v>0</v>
      </c>
      <c r="F10" s="1">
        <v>4</v>
      </c>
      <c r="G10" s="1">
        <v>0</v>
      </c>
      <c r="H10" s="1">
        <v>0</v>
      </c>
      <c r="I10" s="1">
        <v>0</v>
      </c>
      <c r="J10" s="1">
        <v>2</v>
      </c>
      <c r="K10" s="1">
        <v>2</v>
      </c>
      <c r="L10" s="1">
        <v>1</v>
      </c>
      <c r="M10" s="1">
        <f t="shared" si="0"/>
        <v>19</v>
      </c>
    </row>
    <row r="11" spans="1:13">
      <c r="A11" s="2" t="s">
        <v>8</v>
      </c>
      <c r="B11" s="1">
        <v>0</v>
      </c>
      <c r="C11" s="1">
        <v>7</v>
      </c>
      <c r="D11" s="1">
        <v>0</v>
      </c>
      <c r="E11" s="1">
        <v>7</v>
      </c>
      <c r="F11" s="1">
        <v>4</v>
      </c>
      <c r="G11" s="1">
        <v>0</v>
      </c>
      <c r="H11" s="1">
        <v>2</v>
      </c>
      <c r="I11" s="1">
        <v>2</v>
      </c>
      <c r="J11" s="1">
        <v>1</v>
      </c>
      <c r="K11" s="1">
        <v>0</v>
      </c>
      <c r="L11" s="1">
        <v>0</v>
      </c>
      <c r="M11" s="1">
        <f t="shared" si="0"/>
        <v>23</v>
      </c>
    </row>
    <row r="12" spans="1:13">
      <c r="A12" s="2" t="s">
        <v>9</v>
      </c>
      <c r="B12" s="1">
        <v>10</v>
      </c>
      <c r="C12" s="1">
        <v>0</v>
      </c>
      <c r="D12" s="1">
        <v>8</v>
      </c>
      <c r="E12" s="1">
        <v>0</v>
      </c>
      <c r="F12" s="1">
        <v>5</v>
      </c>
      <c r="G12" s="1">
        <v>3</v>
      </c>
      <c r="H12" s="1">
        <v>0</v>
      </c>
      <c r="I12" s="1">
        <v>0</v>
      </c>
      <c r="J12" s="1">
        <v>1</v>
      </c>
      <c r="K12" s="1">
        <v>2</v>
      </c>
      <c r="L12" s="1">
        <v>0</v>
      </c>
      <c r="M12" s="1">
        <f t="shared" si="0"/>
        <v>29</v>
      </c>
    </row>
    <row r="13" spans="1:13">
      <c r="A13" s="2" t="s">
        <v>10</v>
      </c>
      <c r="B13" s="1">
        <v>0</v>
      </c>
      <c r="C13" s="1">
        <v>4</v>
      </c>
      <c r="D13" s="1">
        <v>0</v>
      </c>
      <c r="E13" s="1">
        <v>0</v>
      </c>
      <c r="F13" s="1">
        <v>3</v>
      </c>
      <c r="G13" s="1">
        <v>0</v>
      </c>
      <c r="H13" s="1">
        <v>0</v>
      </c>
      <c r="I13" s="1">
        <v>2</v>
      </c>
      <c r="J13" s="1">
        <v>1</v>
      </c>
      <c r="K13" s="1">
        <v>1</v>
      </c>
      <c r="L13" s="1">
        <v>0</v>
      </c>
      <c r="M13" s="1">
        <f t="shared" si="0"/>
        <v>11</v>
      </c>
    </row>
    <row r="14" spans="1:13">
      <c r="A14" s="2" t="s">
        <v>11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1</v>
      </c>
      <c r="K14" s="1">
        <v>2</v>
      </c>
      <c r="L14" s="1">
        <v>0</v>
      </c>
      <c r="M14" s="1">
        <f t="shared" si="0"/>
        <v>4</v>
      </c>
    </row>
    <row r="15" spans="1:13">
      <c r="A15" s="2" t="s">
        <v>12</v>
      </c>
      <c r="B15" s="1">
        <v>0</v>
      </c>
      <c r="C15" s="1">
        <v>0</v>
      </c>
      <c r="D15" s="1">
        <v>0</v>
      </c>
      <c r="E15" s="1">
        <v>0</v>
      </c>
      <c r="F15" s="1">
        <v>6</v>
      </c>
      <c r="G15" s="1">
        <v>2</v>
      </c>
      <c r="H15" s="1">
        <v>0</v>
      </c>
      <c r="I15" s="1">
        <v>2</v>
      </c>
      <c r="J15" s="1">
        <v>0</v>
      </c>
      <c r="K15" s="1">
        <v>0</v>
      </c>
      <c r="L15" s="1">
        <v>0</v>
      </c>
      <c r="M15" s="1">
        <f t="shared" si="0"/>
        <v>10</v>
      </c>
    </row>
    <row r="16" spans="1:13">
      <c r="A16" s="2" t="s">
        <v>13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</v>
      </c>
      <c r="H16" s="1">
        <v>1</v>
      </c>
      <c r="I16" s="1">
        <v>2</v>
      </c>
      <c r="J16" s="1">
        <v>1</v>
      </c>
      <c r="K16" s="1">
        <v>1</v>
      </c>
      <c r="L16" s="1">
        <v>0</v>
      </c>
      <c r="M16" s="1">
        <f t="shared" si="0"/>
        <v>7</v>
      </c>
    </row>
    <row r="17" spans="1:13">
      <c r="A17" s="2" t="s">
        <v>14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</v>
      </c>
      <c r="J17" s="1">
        <v>1</v>
      </c>
      <c r="K17" s="1">
        <v>1</v>
      </c>
      <c r="L17" s="1">
        <v>1</v>
      </c>
      <c r="M17" s="1">
        <f t="shared" si="0"/>
        <v>5</v>
      </c>
    </row>
    <row r="18" spans="1:13">
      <c r="A18" s="2" t="s">
        <v>15</v>
      </c>
      <c r="B18" s="1">
        <v>10</v>
      </c>
      <c r="C18" s="1">
        <v>4</v>
      </c>
      <c r="D18" s="1">
        <v>0</v>
      </c>
      <c r="E18" s="1">
        <v>0</v>
      </c>
      <c r="F18" s="1">
        <v>4</v>
      </c>
      <c r="G18" s="1">
        <v>0</v>
      </c>
      <c r="H18" s="1">
        <v>0</v>
      </c>
      <c r="I18" s="1">
        <v>2</v>
      </c>
      <c r="J18" s="1">
        <v>2</v>
      </c>
      <c r="K18" s="1">
        <v>2</v>
      </c>
      <c r="L18" s="1">
        <v>0</v>
      </c>
      <c r="M18" s="1">
        <f t="shared" si="0"/>
        <v>24</v>
      </c>
    </row>
    <row r="19" spans="1:13">
      <c r="A19" s="2" t="s">
        <v>16</v>
      </c>
      <c r="B19" s="1">
        <v>0</v>
      </c>
      <c r="C19" s="1">
        <v>7</v>
      </c>
      <c r="D19" s="1">
        <v>0</v>
      </c>
      <c r="E19" s="1">
        <v>0</v>
      </c>
      <c r="F19" s="1">
        <v>4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1</v>
      </c>
      <c r="M19" s="1">
        <f t="shared" si="0"/>
        <v>15</v>
      </c>
    </row>
    <row r="20" spans="1:13">
      <c r="A20" s="2" t="s">
        <v>17</v>
      </c>
      <c r="B20" s="1">
        <v>0</v>
      </c>
      <c r="C20" s="1">
        <v>0</v>
      </c>
      <c r="D20" s="1">
        <v>0</v>
      </c>
      <c r="E20" s="1">
        <v>0</v>
      </c>
      <c r="F20" s="1">
        <v>6</v>
      </c>
      <c r="G20" s="1">
        <v>1</v>
      </c>
      <c r="H20" s="1">
        <v>0</v>
      </c>
      <c r="I20" s="1">
        <v>2</v>
      </c>
      <c r="J20" s="1">
        <v>0</v>
      </c>
      <c r="K20" s="1">
        <v>1</v>
      </c>
      <c r="L20" s="1">
        <v>0</v>
      </c>
      <c r="M20" s="1">
        <f t="shared" si="0"/>
        <v>10</v>
      </c>
    </row>
    <row r="21" spans="1:13">
      <c r="A21" s="2" t="s">
        <v>18</v>
      </c>
      <c r="B21" s="1">
        <v>0</v>
      </c>
      <c r="C21" s="1">
        <v>0</v>
      </c>
      <c r="D21" s="1">
        <v>8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f t="shared" si="0"/>
        <v>11</v>
      </c>
    </row>
    <row r="22" spans="1:13">
      <c r="A22" s="2" t="s">
        <v>19</v>
      </c>
      <c r="B22" s="1">
        <v>0</v>
      </c>
      <c r="C22" s="1">
        <v>7</v>
      </c>
      <c r="D22" s="1">
        <v>8</v>
      </c>
      <c r="E22" s="1">
        <v>0</v>
      </c>
      <c r="F22" s="1">
        <v>5</v>
      </c>
      <c r="G22" s="1">
        <v>4</v>
      </c>
      <c r="H22" s="1">
        <v>0</v>
      </c>
      <c r="I22" s="1">
        <v>0</v>
      </c>
      <c r="J22" s="1">
        <v>0</v>
      </c>
      <c r="K22" s="1">
        <v>1</v>
      </c>
      <c r="L22" s="1">
        <v>1</v>
      </c>
      <c r="M22" s="1">
        <f t="shared" si="0"/>
        <v>26</v>
      </c>
    </row>
    <row r="23" spans="1:13">
      <c r="A23" s="2" t="s">
        <v>20</v>
      </c>
      <c r="B23" s="1">
        <v>0</v>
      </c>
      <c r="C23" s="1">
        <v>2</v>
      </c>
      <c r="D23" s="1">
        <v>0</v>
      </c>
      <c r="E23" s="1">
        <v>0</v>
      </c>
      <c r="F23" s="1">
        <v>4</v>
      </c>
      <c r="G23" s="1">
        <v>0</v>
      </c>
      <c r="H23" s="1">
        <v>0</v>
      </c>
      <c r="I23" s="1">
        <v>2</v>
      </c>
      <c r="J23" s="1">
        <v>2</v>
      </c>
      <c r="K23" s="1">
        <v>2</v>
      </c>
      <c r="L23" s="1">
        <v>0</v>
      </c>
      <c r="M23" s="1">
        <f t="shared" si="0"/>
        <v>12</v>
      </c>
    </row>
    <row r="24" spans="1:13">
      <c r="A24" s="2" t="s">
        <v>21</v>
      </c>
      <c r="B24" s="1">
        <v>0</v>
      </c>
      <c r="C24" s="1">
        <v>0</v>
      </c>
      <c r="D24" s="1">
        <v>0</v>
      </c>
      <c r="E24" s="1">
        <v>7</v>
      </c>
      <c r="F24" s="1">
        <v>4</v>
      </c>
      <c r="G24" s="1">
        <v>2</v>
      </c>
      <c r="H24" s="1">
        <v>0</v>
      </c>
      <c r="I24" s="1">
        <v>0</v>
      </c>
      <c r="J24" s="1">
        <v>0</v>
      </c>
      <c r="K24" s="1">
        <v>2</v>
      </c>
      <c r="L24" s="1">
        <v>0</v>
      </c>
      <c r="M24" s="1">
        <f t="shared" si="0"/>
        <v>15</v>
      </c>
    </row>
    <row r="25" spans="1:13">
      <c r="A25" s="2" t="s">
        <v>22</v>
      </c>
      <c r="B25" s="1">
        <v>0</v>
      </c>
      <c r="C25" s="1">
        <v>0</v>
      </c>
      <c r="D25" s="1">
        <v>0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f t="shared" si="0"/>
        <v>7</v>
      </c>
    </row>
    <row r="26" spans="1:13">
      <c r="A26" s="2" t="s">
        <v>23</v>
      </c>
      <c r="B26" s="1">
        <v>0</v>
      </c>
      <c r="C26" s="1">
        <v>0</v>
      </c>
      <c r="D26" s="1">
        <v>8</v>
      </c>
      <c r="E26" s="1">
        <v>7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1">
        <v>1</v>
      </c>
      <c r="L26" s="1">
        <v>0</v>
      </c>
      <c r="M26" s="1">
        <f t="shared" si="0"/>
        <v>18</v>
      </c>
    </row>
    <row r="27" spans="1:13">
      <c r="A27" s="2" t="s">
        <v>24</v>
      </c>
      <c r="B27" s="1">
        <v>0</v>
      </c>
      <c r="C27" s="1">
        <v>0</v>
      </c>
      <c r="D27" s="1">
        <v>8</v>
      </c>
      <c r="E27" s="1">
        <v>0</v>
      </c>
      <c r="F27" s="1">
        <v>0</v>
      </c>
      <c r="G27" s="1">
        <v>4</v>
      </c>
      <c r="H27" s="1">
        <v>0</v>
      </c>
      <c r="I27" s="1">
        <v>2</v>
      </c>
      <c r="J27" s="1">
        <v>1</v>
      </c>
      <c r="K27" s="1">
        <v>0</v>
      </c>
      <c r="L27" s="1">
        <v>0</v>
      </c>
      <c r="M27" s="1">
        <f t="shared" si="0"/>
        <v>15</v>
      </c>
    </row>
    <row r="28" spans="1:13">
      <c r="A28" s="2" t="s">
        <v>25</v>
      </c>
      <c r="B28" s="1">
        <v>10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2</v>
      </c>
      <c r="J28" s="1">
        <v>1</v>
      </c>
      <c r="K28" s="1">
        <v>2</v>
      </c>
      <c r="L28" s="1">
        <v>0</v>
      </c>
      <c r="M28" s="1">
        <f t="shared" si="0"/>
        <v>16</v>
      </c>
    </row>
    <row r="29" spans="1:13">
      <c r="A29" s="2" t="s">
        <v>26</v>
      </c>
      <c r="B29" s="1">
        <v>0</v>
      </c>
      <c r="C29" s="1">
        <v>0</v>
      </c>
      <c r="D29" s="1">
        <v>0</v>
      </c>
      <c r="E29" s="1">
        <v>0</v>
      </c>
      <c r="F29" s="1">
        <v>5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f t="shared" si="0"/>
        <v>5</v>
      </c>
    </row>
    <row r="30" spans="1:13">
      <c r="A30" s="2" t="s">
        <v>27</v>
      </c>
      <c r="B30" s="1">
        <v>0</v>
      </c>
      <c r="C30" s="1">
        <v>0</v>
      </c>
      <c r="D30" s="1">
        <v>0</v>
      </c>
      <c r="E30" s="1">
        <v>0</v>
      </c>
      <c r="F30" s="1">
        <v>6</v>
      </c>
      <c r="G30" s="1">
        <v>0</v>
      </c>
      <c r="H30" s="1">
        <v>0</v>
      </c>
      <c r="I30" s="1">
        <v>2</v>
      </c>
      <c r="J30" s="1">
        <v>1</v>
      </c>
      <c r="K30" s="1">
        <v>0</v>
      </c>
      <c r="L30" s="1">
        <v>1</v>
      </c>
      <c r="M30" s="1">
        <f t="shared" si="0"/>
        <v>10</v>
      </c>
    </row>
    <row r="31" spans="1:13">
      <c r="A31" s="2" t="s">
        <v>28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2</v>
      </c>
      <c r="J31" s="1">
        <v>2</v>
      </c>
      <c r="K31" s="1">
        <v>1</v>
      </c>
      <c r="L31" s="1">
        <v>0</v>
      </c>
      <c r="M31" s="1">
        <f t="shared" si="0"/>
        <v>6</v>
      </c>
    </row>
    <row r="32" spans="1:13">
      <c r="A32" s="2" t="s">
        <v>30</v>
      </c>
      <c r="B32" s="1">
        <v>0</v>
      </c>
      <c r="C32" s="1">
        <v>0</v>
      </c>
      <c r="D32" s="1">
        <v>0</v>
      </c>
      <c r="E32" s="1">
        <v>0</v>
      </c>
      <c r="F32" s="1">
        <v>6</v>
      </c>
      <c r="G32" s="1">
        <v>0</v>
      </c>
      <c r="H32" s="1">
        <v>0</v>
      </c>
      <c r="I32" s="1">
        <v>2</v>
      </c>
      <c r="J32" s="1">
        <v>1</v>
      </c>
      <c r="K32" s="1">
        <v>1</v>
      </c>
      <c r="L32" s="1">
        <v>0</v>
      </c>
      <c r="M32" s="1">
        <f t="shared" si="0"/>
        <v>10</v>
      </c>
    </row>
    <row r="33" spans="1:13">
      <c r="A33" s="2" t="s">
        <v>31</v>
      </c>
      <c r="B33" s="1">
        <v>0</v>
      </c>
      <c r="C33" s="1">
        <v>0</v>
      </c>
      <c r="D33" s="1">
        <v>8</v>
      </c>
      <c r="E33" s="1">
        <v>0</v>
      </c>
      <c r="F33" s="1">
        <v>6</v>
      </c>
      <c r="G33" s="1">
        <v>0</v>
      </c>
      <c r="H33" s="1">
        <v>0</v>
      </c>
      <c r="I33" s="1">
        <v>2</v>
      </c>
      <c r="J33" s="1">
        <v>2</v>
      </c>
      <c r="K33" s="1">
        <v>1</v>
      </c>
      <c r="L33" s="1">
        <v>0</v>
      </c>
      <c r="M33" s="1">
        <f t="shared" si="0"/>
        <v>19</v>
      </c>
    </row>
    <row r="34" spans="1:13">
      <c r="A34" s="2" t="s">
        <v>32</v>
      </c>
      <c r="B34" s="1">
        <v>0</v>
      </c>
      <c r="C34" s="1">
        <v>0</v>
      </c>
      <c r="D34" s="1">
        <v>0</v>
      </c>
      <c r="E34" s="1">
        <v>0</v>
      </c>
      <c r="F34" s="1">
        <v>3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f t="shared" si="0"/>
        <v>5</v>
      </c>
    </row>
    <row r="35" spans="1:13">
      <c r="A35" s="2" t="s">
        <v>33</v>
      </c>
      <c r="B35" s="1">
        <v>0</v>
      </c>
      <c r="C35" s="1">
        <v>0</v>
      </c>
      <c r="D35" s="1">
        <v>0</v>
      </c>
      <c r="E35" s="1">
        <v>0</v>
      </c>
      <c r="F35" s="1">
        <v>5</v>
      </c>
      <c r="G35" s="1">
        <v>0</v>
      </c>
      <c r="H35" s="1">
        <v>3</v>
      </c>
      <c r="I35" s="1">
        <v>0</v>
      </c>
      <c r="J35" s="1">
        <v>0</v>
      </c>
      <c r="K35" s="1">
        <v>2</v>
      </c>
      <c r="L35" s="1">
        <v>0</v>
      </c>
      <c r="M35" s="1">
        <f t="shared" si="0"/>
        <v>10</v>
      </c>
    </row>
    <row r="36" spans="1:13">
      <c r="A36" s="2" t="s">
        <v>34</v>
      </c>
      <c r="B36" s="1">
        <v>10</v>
      </c>
      <c r="C36" s="1">
        <v>0</v>
      </c>
      <c r="D36" s="1">
        <v>0</v>
      </c>
      <c r="E36" s="1">
        <v>0</v>
      </c>
      <c r="F36" s="1">
        <v>3</v>
      </c>
      <c r="G36" s="1">
        <v>0</v>
      </c>
      <c r="H36" s="1">
        <v>1</v>
      </c>
      <c r="I36" s="1">
        <v>0</v>
      </c>
      <c r="J36" s="1">
        <v>2</v>
      </c>
      <c r="K36" s="1">
        <v>1</v>
      </c>
      <c r="L36" s="1">
        <v>0</v>
      </c>
      <c r="M36" s="1">
        <f t="shared" si="0"/>
        <v>17</v>
      </c>
    </row>
    <row r="37" spans="1:13">
      <c r="A37" s="2" t="s">
        <v>35</v>
      </c>
      <c r="B37" s="1">
        <v>10</v>
      </c>
      <c r="C37" s="1">
        <v>0</v>
      </c>
      <c r="D37" s="1">
        <v>0</v>
      </c>
      <c r="E37" s="1">
        <v>0</v>
      </c>
      <c r="F37" s="1">
        <v>3</v>
      </c>
      <c r="G37" s="1">
        <v>0</v>
      </c>
      <c r="H37" s="1">
        <v>2</v>
      </c>
      <c r="I37" s="1">
        <v>2</v>
      </c>
      <c r="J37" s="1">
        <v>0</v>
      </c>
      <c r="K37" s="1">
        <v>1</v>
      </c>
      <c r="L37" s="1">
        <v>0</v>
      </c>
      <c r="M37" s="1">
        <f t="shared" si="0"/>
        <v>18</v>
      </c>
    </row>
    <row r="38" spans="1:13">
      <c r="A38" s="2" t="s">
        <v>36</v>
      </c>
      <c r="B38" s="1">
        <v>0</v>
      </c>
      <c r="C38" s="1">
        <v>0</v>
      </c>
      <c r="D38" s="1">
        <v>0</v>
      </c>
      <c r="E38" s="1">
        <v>0</v>
      </c>
      <c r="F38" s="1">
        <v>4</v>
      </c>
      <c r="G38" s="1">
        <v>0</v>
      </c>
      <c r="H38" s="1">
        <v>0</v>
      </c>
      <c r="I38" s="1">
        <v>2</v>
      </c>
      <c r="J38" s="1">
        <v>1</v>
      </c>
      <c r="K38" s="1">
        <v>0</v>
      </c>
      <c r="L38" s="1">
        <v>0</v>
      </c>
      <c r="M38" s="1">
        <f t="shared" si="0"/>
        <v>7</v>
      </c>
    </row>
    <row r="39" spans="1:13">
      <c r="A39" s="2" t="s">
        <v>37</v>
      </c>
      <c r="B39" s="1">
        <v>0</v>
      </c>
      <c r="C39" s="1">
        <v>0</v>
      </c>
      <c r="D39" s="1">
        <v>0</v>
      </c>
      <c r="E39" s="1">
        <v>7</v>
      </c>
      <c r="F39" s="1">
        <v>5</v>
      </c>
      <c r="G39" s="1">
        <v>0</v>
      </c>
      <c r="H39" s="1">
        <v>0</v>
      </c>
      <c r="I39" s="1">
        <v>2</v>
      </c>
      <c r="J39" s="1">
        <v>1</v>
      </c>
      <c r="K39" s="1">
        <v>0</v>
      </c>
      <c r="L39" s="1">
        <v>0</v>
      </c>
      <c r="M39" s="1">
        <f t="shared" si="0"/>
        <v>15</v>
      </c>
    </row>
    <row r="40" spans="1:13">
      <c r="A40" s="2" t="s">
        <v>38</v>
      </c>
      <c r="B40" s="1">
        <v>0</v>
      </c>
      <c r="C40" s="1">
        <v>6</v>
      </c>
      <c r="D40" s="1">
        <v>0</v>
      </c>
      <c r="E40" s="1">
        <v>7</v>
      </c>
      <c r="F40" s="1">
        <v>2</v>
      </c>
      <c r="G40" s="1">
        <v>0</v>
      </c>
      <c r="H40" s="1">
        <v>2</v>
      </c>
      <c r="I40" s="1">
        <v>2</v>
      </c>
      <c r="J40" s="1">
        <v>1</v>
      </c>
      <c r="K40" s="1">
        <v>2</v>
      </c>
      <c r="L40" s="1">
        <v>0</v>
      </c>
      <c r="M40" s="1">
        <f t="shared" si="0"/>
        <v>22</v>
      </c>
    </row>
    <row r="41" spans="1:13">
      <c r="A41" s="2" t="s">
        <v>39</v>
      </c>
      <c r="B41" s="1">
        <v>0</v>
      </c>
      <c r="C41" s="1">
        <v>0</v>
      </c>
      <c r="D41" s="1">
        <v>0</v>
      </c>
      <c r="E41" s="1">
        <v>0</v>
      </c>
      <c r="F41" s="1">
        <v>5</v>
      </c>
      <c r="G41" s="1">
        <v>1</v>
      </c>
      <c r="H41" s="1">
        <v>0</v>
      </c>
      <c r="I41" s="1">
        <v>0</v>
      </c>
      <c r="J41" s="1">
        <v>1</v>
      </c>
      <c r="K41" s="1">
        <v>2</v>
      </c>
      <c r="L41" s="1">
        <v>0</v>
      </c>
      <c r="M41" s="1">
        <f t="shared" si="0"/>
        <v>9</v>
      </c>
    </row>
    <row r="42" spans="1:13">
      <c r="A42" s="2" t="s">
        <v>40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3</v>
      </c>
      <c r="H42" s="1">
        <v>0</v>
      </c>
      <c r="I42" s="1">
        <v>0</v>
      </c>
      <c r="J42" s="1">
        <v>2</v>
      </c>
      <c r="K42" s="1">
        <v>1</v>
      </c>
      <c r="L42" s="1">
        <v>0</v>
      </c>
      <c r="M42" s="1">
        <f t="shared" si="0"/>
        <v>6</v>
      </c>
    </row>
    <row r="43" spans="1:13">
      <c r="A43" s="2" t="s">
        <v>41</v>
      </c>
      <c r="B43" s="1">
        <v>0</v>
      </c>
      <c r="C43" s="1">
        <v>0</v>
      </c>
      <c r="D43" s="1">
        <v>0</v>
      </c>
      <c r="E43" s="1">
        <v>7</v>
      </c>
      <c r="F43" s="1">
        <v>0</v>
      </c>
      <c r="G43" s="1">
        <v>3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f t="shared" si="0"/>
        <v>11</v>
      </c>
    </row>
    <row r="44" spans="1:13">
      <c r="A44" s="2" t="s">
        <v>42</v>
      </c>
      <c r="B44" s="1">
        <v>10</v>
      </c>
      <c r="C44" s="1">
        <v>0</v>
      </c>
      <c r="D44" s="1">
        <v>0</v>
      </c>
      <c r="E44" s="1">
        <v>0</v>
      </c>
      <c r="F44" s="1">
        <v>4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f t="shared" si="0"/>
        <v>15</v>
      </c>
    </row>
    <row r="45" spans="1:13">
      <c r="A45" s="2" t="s">
        <v>43</v>
      </c>
      <c r="B45" s="1">
        <v>0</v>
      </c>
      <c r="C45" s="1">
        <v>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2</v>
      </c>
      <c r="L45" s="1">
        <v>0</v>
      </c>
      <c r="M45" s="1">
        <f t="shared" si="0"/>
        <v>6</v>
      </c>
    </row>
    <row r="46" spans="1:13">
      <c r="A46" s="2" t="s">
        <v>44</v>
      </c>
      <c r="B46" s="1">
        <v>0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3</v>
      </c>
      <c r="I46" s="1">
        <v>2</v>
      </c>
      <c r="J46" s="1">
        <v>1</v>
      </c>
      <c r="K46" s="1">
        <v>0</v>
      </c>
      <c r="L46" s="1">
        <v>0</v>
      </c>
      <c r="M46" s="1">
        <f t="shared" si="0"/>
        <v>9</v>
      </c>
    </row>
    <row r="47" spans="1:13">
      <c r="A47" s="2" t="s">
        <v>46</v>
      </c>
      <c r="B47" s="1">
        <v>0</v>
      </c>
      <c r="C47" s="1">
        <v>0</v>
      </c>
      <c r="D47" s="1">
        <v>0</v>
      </c>
      <c r="E47" s="1">
        <v>0</v>
      </c>
      <c r="F47" s="1">
        <v>3</v>
      </c>
      <c r="G47" s="1">
        <v>0</v>
      </c>
      <c r="H47" s="1">
        <v>0</v>
      </c>
      <c r="I47" s="1">
        <v>2</v>
      </c>
      <c r="J47" s="1">
        <v>0</v>
      </c>
      <c r="K47" s="1">
        <v>1</v>
      </c>
      <c r="L47" s="1">
        <v>0</v>
      </c>
      <c r="M47" s="1">
        <f t="shared" si="0"/>
        <v>6</v>
      </c>
    </row>
    <row r="48" spans="1:13">
      <c r="A48" s="2" t="s">
        <v>47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0</v>
      </c>
      <c r="L48" s="1">
        <v>0</v>
      </c>
      <c r="M48" s="1">
        <f t="shared" si="0"/>
        <v>3</v>
      </c>
    </row>
    <row r="49" spans="1:13">
      <c r="A49" s="2" t="s">
        <v>48</v>
      </c>
      <c r="B49" s="1">
        <v>0</v>
      </c>
      <c r="C49" s="1">
        <v>0</v>
      </c>
      <c r="D49" s="1">
        <v>0</v>
      </c>
      <c r="E49" s="1">
        <v>0</v>
      </c>
      <c r="F49" s="1">
        <v>5</v>
      </c>
      <c r="G49" s="1">
        <v>0</v>
      </c>
      <c r="H49" s="1">
        <v>0</v>
      </c>
      <c r="I49" s="1">
        <v>2</v>
      </c>
      <c r="J49" s="1">
        <v>1</v>
      </c>
      <c r="K49" s="1">
        <v>0</v>
      </c>
      <c r="L49" s="1">
        <v>0</v>
      </c>
      <c r="M49" s="1">
        <f t="shared" si="0"/>
        <v>8</v>
      </c>
    </row>
    <row r="50" spans="1:13">
      <c r="A50" s="2" t="s">
        <v>49</v>
      </c>
      <c r="B50" s="1">
        <v>10</v>
      </c>
      <c r="C50" s="1">
        <v>0</v>
      </c>
      <c r="D50" s="1">
        <v>0</v>
      </c>
      <c r="E50" s="1">
        <v>0</v>
      </c>
      <c r="F50" s="1">
        <v>5</v>
      </c>
      <c r="G50" s="1">
        <v>3</v>
      </c>
      <c r="H50" s="1">
        <v>0</v>
      </c>
      <c r="I50" s="1">
        <v>0</v>
      </c>
      <c r="J50" s="1">
        <v>2</v>
      </c>
      <c r="K50" s="1">
        <v>0</v>
      </c>
      <c r="L50" s="1">
        <v>0</v>
      </c>
      <c r="M50" s="1">
        <f t="shared" si="0"/>
        <v>20</v>
      </c>
    </row>
    <row r="51" spans="1:13">
      <c r="A51" s="2" t="s">
        <v>50</v>
      </c>
      <c r="B51" s="1">
        <v>10</v>
      </c>
      <c r="C51" s="1">
        <v>0</v>
      </c>
      <c r="D51" s="1">
        <v>0</v>
      </c>
      <c r="E51" s="1">
        <v>0</v>
      </c>
      <c r="F51" s="1">
        <v>3</v>
      </c>
      <c r="G51" s="1">
        <v>0</v>
      </c>
      <c r="H51" s="1">
        <v>0</v>
      </c>
      <c r="I51" s="1">
        <v>0</v>
      </c>
      <c r="J51" s="1">
        <v>2</v>
      </c>
      <c r="K51" s="1">
        <v>1</v>
      </c>
      <c r="L51" s="1">
        <v>0</v>
      </c>
      <c r="M51" s="1">
        <f t="shared" si="0"/>
        <v>16</v>
      </c>
    </row>
    <row r="52" spans="1:13">
      <c r="A52" s="2" t="s">
        <v>51</v>
      </c>
      <c r="B52" s="1">
        <v>0</v>
      </c>
      <c r="C52" s="1">
        <v>0</v>
      </c>
      <c r="D52" s="1">
        <v>0</v>
      </c>
      <c r="E52" s="1">
        <v>0</v>
      </c>
      <c r="F52" s="1">
        <v>6</v>
      </c>
      <c r="G52" s="1">
        <v>3</v>
      </c>
      <c r="H52" s="1">
        <v>0</v>
      </c>
      <c r="I52" s="1">
        <v>2</v>
      </c>
      <c r="J52" s="1">
        <v>1</v>
      </c>
      <c r="K52" s="1">
        <v>2</v>
      </c>
      <c r="L52" s="1">
        <v>1</v>
      </c>
      <c r="M52" s="1">
        <f t="shared" si="0"/>
        <v>15</v>
      </c>
    </row>
    <row r="53" spans="1:13">
      <c r="A53" s="2" t="s">
        <v>52</v>
      </c>
      <c r="B53" s="1">
        <v>0</v>
      </c>
      <c r="C53" s="1">
        <v>0</v>
      </c>
      <c r="D53" s="1">
        <v>8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2</v>
      </c>
      <c r="L53" s="1">
        <v>0</v>
      </c>
      <c r="M53" s="1">
        <f t="shared" si="0"/>
        <v>11</v>
      </c>
    </row>
    <row r="54" spans="1:13">
      <c r="A54" s="2" t="s">
        <v>53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</v>
      </c>
      <c r="J54" s="1">
        <v>1</v>
      </c>
      <c r="K54" s="1">
        <v>2</v>
      </c>
      <c r="L54" s="1">
        <v>1</v>
      </c>
      <c r="M54" s="1">
        <f t="shared" si="0"/>
        <v>6</v>
      </c>
    </row>
    <row r="55" spans="1:13">
      <c r="A55" s="2" t="s">
        <v>54</v>
      </c>
      <c r="B55" s="1">
        <v>10</v>
      </c>
      <c r="C55" s="1">
        <v>0</v>
      </c>
      <c r="D55" s="1">
        <v>0</v>
      </c>
      <c r="E55" s="1">
        <v>0</v>
      </c>
      <c r="F55" s="1">
        <v>5</v>
      </c>
      <c r="G55" s="1">
        <v>0</v>
      </c>
      <c r="H55" s="1">
        <v>0</v>
      </c>
      <c r="I55" s="1">
        <v>0</v>
      </c>
      <c r="J55" s="1">
        <v>1</v>
      </c>
      <c r="K55" s="1">
        <v>1</v>
      </c>
      <c r="L55" s="1">
        <v>0</v>
      </c>
      <c r="M55" s="1">
        <f t="shared" si="0"/>
        <v>17</v>
      </c>
    </row>
    <row r="56" spans="1:13">
      <c r="A56" s="2" t="s">
        <v>55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1</v>
      </c>
      <c r="K56" s="1">
        <v>2</v>
      </c>
      <c r="L56" s="1">
        <v>1</v>
      </c>
      <c r="M56" s="1">
        <f t="shared" si="0"/>
        <v>5</v>
      </c>
    </row>
    <row r="57" spans="1:13">
      <c r="A57" s="2" t="s">
        <v>56</v>
      </c>
      <c r="B57" s="1">
        <v>0</v>
      </c>
      <c r="C57" s="1">
        <v>0</v>
      </c>
      <c r="D57" s="1">
        <v>8</v>
      </c>
      <c r="E57" s="1">
        <v>0</v>
      </c>
      <c r="F57" s="1">
        <v>5</v>
      </c>
      <c r="G57" s="1">
        <v>0</v>
      </c>
      <c r="H57" s="1">
        <v>1</v>
      </c>
      <c r="I57" s="1">
        <v>0</v>
      </c>
      <c r="J57" s="1">
        <v>2</v>
      </c>
      <c r="K57" s="1">
        <v>0</v>
      </c>
      <c r="L57" s="1">
        <v>0</v>
      </c>
      <c r="M57" s="1">
        <f t="shared" si="0"/>
        <v>16</v>
      </c>
    </row>
    <row r="58" spans="1:13" ht="272.5">
      <c r="B58" s="20" t="s">
        <v>142</v>
      </c>
      <c r="C58" s="20" t="s">
        <v>141</v>
      </c>
      <c r="D58" s="20" t="s">
        <v>140</v>
      </c>
      <c r="E58" s="20" t="s">
        <v>139</v>
      </c>
      <c r="F58" s="20" t="s">
        <v>138</v>
      </c>
      <c r="G58" s="20" t="s">
        <v>143</v>
      </c>
      <c r="H58" s="20" t="s">
        <v>144</v>
      </c>
      <c r="I58" s="20" t="s">
        <v>145</v>
      </c>
      <c r="J58" s="20" t="s">
        <v>146</v>
      </c>
      <c r="K58" s="20" t="s">
        <v>147</v>
      </c>
      <c r="L58" s="20" t="s">
        <v>148</v>
      </c>
      <c r="M58" s="20"/>
    </row>
  </sheetData>
  <mergeCells count="1">
    <mergeCell ref="B1:L1"/>
  </mergeCells>
  <phoneticPr fontId="2" type="noConversion"/>
  <hyperlinks>
    <hyperlink ref="A3" r:id="rId1" display="https://ek.nuffmondia.nl/user/?user=33" xr:uid="{D2627AC1-94B6-48DD-863D-017629B367BB}"/>
    <hyperlink ref="A4" r:id="rId2" display="https://ek.nuffmondia.nl/user/?user=44" xr:uid="{7F17AE5A-CB1F-448D-81D7-2CD0D7574211}"/>
    <hyperlink ref="A5" r:id="rId3" display="https://ek.nuffmondia.nl/user/?user=19" xr:uid="{9B741903-89D3-484E-A255-6A376A850B8A}"/>
    <hyperlink ref="A6" r:id="rId4" display="https://ek.nuffmondia.nl/user/?user=45" xr:uid="{7A8376FA-E73B-4FA3-ADFD-0AA6C4ADC0D6}"/>
    <hyperlink ref="A7" r:id="rId5" display="https://ek.nuffmondia.nl/user/?user=61" xr:uid="{0B24869F-9D9C-43BE-A2C9-D72348DCD44C}"/>
    <hyperlink ref="A8" r:id="rId6" display="https://ek.nuffmondia.nl/user/?user=30" xr:uid="{D0F48527-9932-49D7-950D-46BB0F9490C4}"/>
    <hyperlink ref="A9" r:id="rId7" display="https://ek.nuffmondia.nl/user/?user=63" xr:uid="{F94772FB-95C5-4EB9-AE90-5C45C3D6C152}"/>
    <hyperlink ref="A10" r:id="rId8" display="https://ek.nuffmondia.nl/user/?user=64" xr:uid="{ABE10CC5-6F90-4ABE-A5F7-8DCEFED0D9D5}"/>
    <hyperlink ref="A11" r:id="rId9" display="https://ek.nuffmondia.nl/user/?user=9" xr:uid="{702F3AEF-020A-4448-A467-9C4C3B66114B}"/>
    <hyperlink ref="A12" r:id="rId10" display="https://ek.nuffmondia.nl/user/?user=66" xr:uid="{BCAE3D98-588F-4745-90B9-F48A06D04FFF}"/>
    <hyperlink ref="A13" r:id="rId11" display="https://ek.nuffmondia.nl/user/?user=67" xr:uid="{7B349AAE-4BAD-4317-8BAA-3A93DA02571C}"/>
    <hyperlink ref="A14" r:id="rId12" display="https://ek.nuffmondia.nl/user/?user=5" xr:uid="{0588FC3C-6EDB-4DD2-958B-CD509381AEDC}"/>
    <hyperlink ref="A15" r:id="rId13" display="https://ek.nuffmondia.nl/user/?user=27" xr:uid="{FE9ADEE1-F003-4B11-82A2-D5AFB208AE8F}"/>
    <hyperlink ref="A16" r:id="rId14" display="https://ek.nuffmondia.nl/user/?user=17" xr:uid="{861DC050-5D5C-4DA0-8236-DB8591770A02}"/>
    <hyperlink ref="A17" r:id="rId15" display="https://ek.nuffmondia.nl/user/?user=29" xr:uid="{CE8D46DE-B6BE-434A-B5BB-4658012E7BC9}"/>
    <hyperlink ref="A18" r:id="rId16" display="https://ek.nuffmondia.nl/user/?user=42" xr:uid="{32BEFE8E-2D6B-4FD7-8504-BF7351706DF6}"/>
    <hyperlink ref="A19" r:id="rId17" display="https://ek.nuffmondia.nl/user/?user=39" xr:uid="{3F3C14EE-CF22-409F-90C7-B82B5023835A}"/>
    <hyperlink ref="A20" r:id="rId18" display="https://ek.nuffmondia.nl/user/?user=34" xr:uid="{8B851CAD-5846-44CA-8731-4E226FEEA75D}"/>
    <hyperlink ref="A21" r:id="rId19" display="https://ek.nuffmondia.nl/user/?user=15" xr:uid="{2144EFFA-CD11-4029-A6B3-798B912800CF}"/>
    <hyperlink ref="A22" r:id="rId20" display="https://ek.nuffmondia.nl/user/?user=40" xr:uid="{575B3D11-FA10-43DE-AAEC-9E0302CF0BFF}"/>
    <hyperlink ref="A23" r:id="rId21" display="https://ek.nuffmondia.nl/user/?user=36" xr:uid="{2165455B-5DD6-4F5A-A27D-C10019EB01C6}"/>
    <hyperlink ref="A24" r:id="rId22" display="https://ek.nuffmondia.nl/user/?user=20" xr:uid="{0089E11E-90B6-47B4-8D3C-66D3CDF20DB1}"/>
    <hyperlink ref="A25" r:id="rId23" display="https://ek.nuffmondia.nl/user/?user=53" xr:uid="{042BEC42-D7CC-46FC-B3E2-8927CD24BE4E}"/>
    <hyperlink ref="A26" r:id="rId24" display="https://ek.nuffmondia.nl/user/?user=46" xr:uid="{CB4F9E6E-D683-4179-9C91-020ADE17EEC6}"/>
    <hyperlink ref="A27" r:id="rId25" display="https://ek.nuffmondia.nl/user/?user=51" xr:uid="{4DC783A6-8316-46C6-842F-376304CBC237}"/>
    <hyperlink ref="A28" r:id="rId26" display="https://ek.nuffmondia.nl/user/?user=16" xr:uid="{0227342F-178A-4EC2-8F9A-D6D4A0F31E9A}"/>
    <hyperlink ref="A29" r:id="rId27" display="https://ek.nuffmondia.nl/user/?user=41" xr:uid="{A5052CA1-358A-4699-BC9B-0953C8AB875E}"/>
    <hyperlink ref="A30" r:id="rId28" display="https://ek.nuffmondia.nl/user/?user=56" xr:uid="{27552D97-E9BB-4CDA-B04C-8449D746A9B9}"/>
    <hyperlink ref="A31" r:id="rId29" display="https://ek.nuffmondia.nl/user/?user=58" xr:uid="{E3B91A36-EA2B-4D74-AB3C-6377FE220DB2}"/>
    <hyperlink ref="A32" r:id="rId30" display="https://ek.nuffmondia.nl/user/?user=70" xr:uid="{6914DFA0-F46F-4CE1-BA2F-F417FA101615}"/>
    <hyperlink ref="A33" r:id="rId31" display="https://ek.nuffmondia.nl/user/?user=57" xr:uid="{F7FC546A-7E6A-4542-8DCF-025D176CAE79}"/>
    <hyperlink ref="A34" r:id="rId32" display="https://ek.nuffmondia.nl/user/?user=21" xr:uid="{30A4E27F-C292-492B-A989-953EFF47EB9C}"/>
    <hyperlink ref="A35" r:id="rId33" display="https://ek.nuffmondia.nl/user/?user=23" xr:uid="{15E71714-2D30-41F9-854B-98E310ACD5C6}"/>
    <hyperlink ref="A36" r:id="rId34" display="https://ek.nuffmondia.nl/user/?user=32" xr:uid="{1D4DFDB8-D21F-4AC9-95E4-A084FB13DC98}"/>
    <hyperlink ref="A37" r:id="rId35" display="https://ek.nuffmondia.nl/user/?user=55" xr:uid="{A9A26E32-9FDC-45BF-949D-8B14EC71A6D8}"/>
    <hyperlink ref="A38" r:id="rId36" display="https://ek.nuffmondia.nl/user/?user=22" xr:uid="{7F3DB418-1FC6-4C44-9364-79B725A9CD43}"/>
    <hyperlink ref="A39" r:id="rId37" display="https://ek.nuffmondia.nl/user/?user=59" xr:uid="{86C08264-D2F6-4DDA-A240-9999C03A2B29}"/>
    <hyperlink ref="A40" r:id="rId38" display="https://ek.nuffmondia.nl/user/?user=12" xr:uid="{52345424-2647-4B1C-A38F-975713709E71}"/>
    <hyperlink ref="A41" r:id="rId39" display="https://ek.nuffmondia.nl/user/?user=28" xr:uid="{1D3CE115-B092-46AB-A69C-C96F558FA1C8}"/>
    <hyperlink ref="A42" r:id="rId40" display="https://ek.nuffmondia.nl/user/?user=24" xr:uid="{96EB39A2-AF75-4CA1-9945-B790B06A9871}"/>
    <hyperlink ref="A43" r:id="rId41" display="https://ek.nuffmondia.nl/user/?user=60" xr:uid="{901A9C7F-782D-4229-9A2D-831F0BB21E08}"/>
    <hyperlink ref="A44" r:id="rId42" display="https://ek.nuffmondia.nl/user/?user=13" xr:uid="{1B11606C-EF19-4095-9620-7A6D232B49F3}"/>
    <hyperlink ref="A45" r:id="rId43" display="https://ek.nuffmondia.nl/user/?user=26" xr:uid="{BC9FC669-53F6-4238-891D-52672B725C77}"/>
    <hyperlink ref="A46" r:id="rId44" display="https://ek.nuffmondia.nl/user/?user=7" xr:uid="{0DFEE436-4365-4FD3-9E81-1A4431CC75F4}"/>
    <hyperlink ref="A47" r:id="rId45" display="https://ek.nuffmondia.nl/user/?user=31" xr:uid="{46B6D507-F74C-4C5D-A32B-AFF36D437D64}"/>
    <hyperlink ref="A48" r:id="rId46" display="https://ek.nuffmondia.nl/user/?user=52" xr:uid="{C069E67F-ED42-4D9B-9159-C73BB7820858}"/>
    <hyperlink ref="A49" r:id="rId47" display="https://ek.nuffmondia.nl/user/?user=50" xr:uid="{A26A8519-6505-48E9-AB5B-D9E09E3BBAF0}"/>
    <hyperlink ref="A50" r:id="rId48" display="https://ek.nuffmondia.nl/user/?user=25" xr:uid="{EF4C7BE1-4001-4314-9B79-FA7CFA7B8067}"/>
    <hyperlink ref="A51" r:id="rId49" display="https://ek.nuffmondia.nl/user/?user=37" xr:uid="{180C855C-D42B-472B-8AC4-B97C145A5271}"/>
    <hyperlink ref="A52" r:id="rId50" display="https://ek.nuffmondia.nl/user/?user=14" xr:uid="{5391BBDB-388C-4546-B621-CAFA5EE115DD}"/>
    <hyperlink ref="A53" r:id="rId51" display="https://ek.nuffmondia.nl/user/?user=38" xr:uid="{EE1D12BC-0830-4667-AF45-C0868CAE8A13}"/>
    <hyperlink ref="A54" r:id="rId52" display="https://ek.nuffmondia.nl/user/?user=35" xr:uid="{9723DCF8-344B-4832-ACB4-E5965A32D28F}"/>
    <hyperlink ref="A55" r:id="rId53" display="https://ek.nuffmondia.nl/user/?user=11" xr:uid="{1B6D1DF8-8AEC-4785-B5B9-4774DB08A9E2}"/>
    <hyperlink ref="A56" r:id="rId54" display="https://ek.nuffmondia.nl/user/?user=68" xr:uid="{3153CB17-B85D-4C3D-BCE4-D9FC45161C40}"/>
    <hyperlink ref="A57" r:id="rId55" display="https://ek.nuffmondia.nl/user/?user=8" xr:uid="{7396C1A5-3EE1-42AC-81E9-44E44378BB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43BC-3671-4920-B9D4-633CE8F88F52}">
  <sheetPr>
    <tabColor rgb="FFFFC000"/>
  </sheetPr>
  <dimension ref="A1:M57"/>
  <sheetViews>
    <sheetView topLeftCell="A16" workbookViewId="0">
      <pane xSplit="1" topLeftCell="B1" activePane="topRight" state="frozen"/>
      <selection pane="topRight" activeCell="N46" sqref="N46"/>
    </sheetView>
  </sheetViews>
  <sheetFormatPr defaultRowHeight="14.5"/>
  <cols>
    <col min="1" max="1" width="32" bestFit="1" customWidth="1"/>
    <col min="2" max="4" width="15.1796875" style="4" customWidth="1"/>
    <col min="5" max="5" width="4.1796875" style="4" customWidth="1"/>
    <col min="6" max="6" width="15.1796875" style="4" customWidth="1"/>
    <col min="7" max="7" width="4.453125" customWidth="1"/>
    <col min="8" max="8" width="11.26953125" bestFit="1" customWidth="1"/>
    <col min="9" max="9" width="39.1796875" bestFit="1" customWidth="1"/>
    <col min="10" max="10" width="29" style="4" bestFit="1" customWidth="1"/>
    <col min="13" max="13" width="4" bestFit="1" customWidth="1"/>
    <col min="14" max="14" width="23.1796875" customWidth="1"/>
  </cols>
  <sheetData>
    <row r="1" spans="1:13" ht="18.5">
      <c r="A1" s="3"/>
      <c r="B1" s="22" t="s">
        <v>132</v>
      </c>
      <c r="C1" s="23" t="s">
        <v>133</v>
      </c>
      <c r="D1" s="19" t="s">
        <v>134</v>
      </c>
      <c r="E1" s="16"/>
      <c r="F1" s="24" t="s">
        <v>135</v>
      </c>
      <c r="H1" s="6" t="s">
        <v>149</v>
      </c>
      <c r="I1" s="1" t="s">
        <v>150</v>
      </c>
      <c r="J1" s="1" t="s">
        <v>150</v>
      </c>
    </row>
    <row r="2" spans="1:13" ht="18">
      <c r="A2" s="12"/>
      <c r="B2" s="21"/>
      <c r="C2" s="21"/>
      <c r="D2" s="21"/>
      <c r="E2" s="21"/>
      <c r="F2" s="21"/>
      <c r="H2" s="9"/>
      <c r="I2" s="25"/>
      <c r="J2" s="21"/>
    </row>
    <row r="3" spans="1:13" ht="18">
      <c r="A3" s="7" t="s">
        <v>0</v>
      </c>
      <c r="B3" s="17">
        <f>finalerondes!B3</f>
        <v>61</v>
      </c>
      <c r="C3" s="17">
        <f>SUM(finalerondes!C3:Q3)</f>
        <v>40</v>
      </c>
      <c r="D3" s="17">
        <f>bonusvragen!M3</f>
        <v>9</v>
      </c>
      <c r="E3" s="17"/>
      <c r="F3" s="1">
        <f>SUM(B3:D3)</f>
        <v>110</v>
      </c>
      <c r="H3" s="9"/>
      <c r="I3" s="25"/>
      <c r="J3" s="35" t="s">
        <v>178</v>
      </c>
      <c r="M3" s="33"/>
    </row>
    <row r="4" spans="1:13" ht="18.5">
      <c r="A4" s="7" t="s">
        <v>1</v>
      </c>
      <c r="B4" s="17">
        <f>finalerondes!B4</f>
        <v>62</v>
      </c>
      <c r="C4" s="17">
        <f>SUM(finalerondes!C4:Q4)</f>
        <v>46</v>
      </c>
      <c r="D4" s="17">
        <f>bonusvragen!M4</f>
        <v>17</v>
      </c>
      <c r="E4" s="17"/>
      <c r="F4" s="1">
        <f t="shared" ref="F4:F57" si="0">SUM(B4:D4)</f>
        <v>125</v>
      </c>
      <c r="H4" s="24" t="s">
        <v>233</v>
      </c>
      <c r="I4" s="25"/>
      <c r="J4" s="24" t="s">
        <v>220</v>
      </c>
      <c r="M4" s="33"/>
    </row>
    <row r="5" spans="1:13" ht="18">
      <c r="A5" s="7" t="s">
        <v>2</v>
      </c>
      <c r="B5" s="17">
        <f>finalerondes!B5</f>
        <v>51</v>
      </c>
      <c r="C5" s="17">
        <f>SUM(finalerondes!C5:Q5)</f>
        <v>28</v>
      </c>
      <c r="D5" s="17">
        <f>bonusvragen!M5</f>
        <v>4</v>
      </c>
      <c r="E5" s="17"/>
      <c r="F5" s="1">
        <f t="shared" si="0"/>
        <v>83</v>
      </c>
      <c r="H5" s="9"/>
      <c r="I5" s="25"/>
      <c r="J5" s="35" t="s">
        <v>213</v>
      </c>
      <c r="M5" s="33"/>
    </row>
    <row r="6" spans="1:13" ht="18.5">
      <c r="A6" s="7" t="s">
        <v>3</v>
      </c>
      <c r="B6" s="17">
        <f>finalerondes!B6</f>
        <v>57</v>
      </c>
      <c r="C6" s="17">
        <f>SUM(finalerondes!C6:Q6)</f>
        <v>22</v>
      </c>
      <c r="D6" s="17">
        <f>bonusvragen!M6</f>
        <v>21</v>
      </c>
      <c r="E6" s="17"/>
      <c r="F6" s="1">
        <f t="shared" si="0"/>
        <v>100</v>
      </c>
      <c r="H6" s="24" t="s">
        <v>233</v>
      </c>
      <c r="I6" s="25"/>
      <c r="J6" s="24" t="s">
        <v>228</v>
      </c>
      <c r="M6" s="33"/>
    </row>
    <row r="7" spans="1:13" ht="18.5">
      <c r="A7" s="7" t="s">
        <v>4</v>
      </c>
      <c r="B7" s="17">
        <f>finalerondes!B7</f>
        <v>60</v>
      </c>
      <c r="C7" s="17">
        <f>SUM(finalerondes!C7:Q7)</f>
        <v>16</v>
      </c>
      <c r="D7" s="17">
        <f>bonusvragen!M7</f>
        <v>18</v>
      </c>
      <c r="E7" s="17"/>
      <c r="F7" s="1">
        <f t="shared" si="0"/>
        <v>94</v>
      </c>
      <c r="H7" s="24" t="s">
        <v>233</v>
      </c>
      <c r="I7" s="25"/>
      <c r="J7" s="24" t="s">
        <v>231</v>
      </c>
      <c r="M7" s="33"/>
    </row>
    <row r="8" spans="1:13" ht="18">
      <c r="A8" s="7" t="s">
        <v>5</v>
      </c>
      <c r="B8" s="17">
        <f>finalerondes!B8</f>
        <v>62</v>
      </c>
      <c r="C8" s="17">
        <f>SUM(finalerondes!C8:Q8)</f>
        <v>41</v>
      </c>
      <c r="D8" s="17">
        <f>bonusvragen!M8</f>
        <v>6</v>
      </c>
      <c r="E8" s="17"/>
      <c r="F8" s="1">
        <f t="shared" si="0"/>
        <v>109</v>
      </c>
      <c r="H8" s="9"/>
      <c r="I8" s="25"/>
      <c r="J8" s="35" t="s">
        <v>182</v>
      </c>
      <c r="M8" s="33"/>
    </row>
    <row r="9" spans="1:13" ht="18.5">
      <c r="A9" s="7" t="s">
        <v>6</v>
      </c>
      <c r="B9" s="17">
        <f>finalerondes!B9</f>
        <v>58</v>
      </c>
      <c r="C9" s="17">
        <f>SUM(finalerondes!C9:Q9)</f>
        <v>31</v>
      </c>
      <c r="D9" s="17">
        <f>bonusvragen!M9</f>
        <v>14</v>
      </c>
      <c r="E9" s="17"/>
      <c r="F9" s="1">
        <f t="shared" si="0"/>
        <v>103</v>
      </c>
      <c r="H9" s="24" t="s">
        <v>233</v>
      </c>
      <c r="I9" s="25"/>
      <c r="J9" s="24" t="s">
        <v>227</v>
      </c>
      <c r="M9" s="33"/>
    </row>
    <row r="10" spans="1:13" ht="18">
      <c r="A10" s="7" t="s">
        <v>7</v>
      </c>
      <c r="B10" s="17">
        <f>finalerondes!B10</f>
        <v>66</v>
      </c>
      <c r="C10" s="17">
        <f>SUM(finalerondes!C10:Q10)</f>
        <v>34</v>
      </c>
      <c r="D10" s="17">
        <f>bonusvragen!M10</f>
        <v>19</v>
      </c>
      <c r="E10" s="17"/>
      <c r="F10" s="1">
        <f t="shared" si="0"/>
        <v>119</v>
      </c>
      <c r="H10" s="9"/>
      <c r="I10" s="25"/>
      <c r="J10" s="35" t="s">
        <v>170</v>
      </c>
      <c r="M10" s="33"/>
    </row>
    <row r="11" spans="1:13" ht="18.5">
      <c r="A11" s="7" t="s">
        <v>8</v>
      </c>
      <c r="B11" s="17">
        <f>finalerondes!B11</f>
        <v>59</v>
      </c>
      <c r="C11" s="17">
        <f>SUM(finalerondes!C11:Q11)</f>
        <v>15</v>
      </c>
      <c r="D11" s="17">
        <f>bonusvragen!M11</f>
        <v>23</v>
      </c>
      <c r="E11" s="17"/>
      <c r="F11" s="1">
        <f t="shared" si="0"/>
        <v>97</v>
      </c>
      <c r="H11" s="24" t="s">
        <v>233</v>
      </c>
      <c r="I11" s="25"/>
      <c r="J11" s="24" t="s">
        <v>229</v>
      </c>
      <c r="M11" s="33"/>
    </row>
    <row r="12" spans="1:13" ht="18.5">
      <c r="A12" s="7" t="s">
        <v>9</v>
      </c>
      <c r="B12" s="17">
        <f>finalerondes!B12</f>
        <v>62</v>
      </c>
      <c r="C12" s="17">
        <f>SUM(finalerondes!C12:Q12)</f>
        <v>39</v>
      </c>
      <c r="D12" s="17">
        <f>bonusvragen!M12</f>
        <v>29</v>
      </c>
      <c r="E12" s="17"/>
      <c r="F12" s="1">
        <f t="shared" si="0"/>
        <v>130</v>
      </c>
      <c r="H12" s="24" t="s">
        <v>161</v>
      </c>
      <c r="I12" s="26" t="s">
        <v>156</v>
      </c>
      <c r="J12" s="24" t="s">
        <v>219</v>
      </c>
      <c r="M12" s="33"/>
    </row>
    <row r="13" spans="1:13" ht="18.5">
      <c r="A13" s="7" t="s">
        <v>10</v>
      </c>
      <c r="B13" s="17">
        <f>finalerondes!B13</f>
        <v>74</v>
      </c>
      <c r="C13" s="17">
        <f>SUM(finalerondes!C13:Q13)</f>
        <v>36</v>
      </c>
      <c r="D13" s="17">
        <f>bonusvragen!M13</f>
        <v>11</v>
      </c>
      <c r="E13" s="17"/>
      <c r="F13" s="1">
        <f t="shared" si="0"/>
        <v>121</v>
      </c>
      <c r="H13" s="24" t="s">
        <v>233</v>
      </c>
      <c r="I13" s="27" t="s">
        <v>155</v>
      </c>
      <c r="J13" s="35" t="s">
        <v>168</v>
      </c>
      <c r="M13" s="33"/>
    </row>
    <row r="14" spans="1:13" ht="18">
      <c r="A14" s="7" t="s">
        <v>11</v>
      </c>
      <c r="B14" s="17">
        <f>finalerondes!B14</f>
        <v>65</v>
      </c>
      <c r="C14" s="17">
        <f>SUM(finalerondes!C14:Q14)</f>
        <v>37</v>
      </c>
      <c r="D14" s="17">
        <f>bonusvragen!M14</f>
        <v>4</v>
      </c>
      <c r="E14" s="17"/>
      <c r="F14" s="1">
        <f t="shared" si="0"/>
        <v>106</v>
      </c>
      <c r="H14" s="9"/>
      <c r="I14" s="25"/>
      <c r="J14" s="35" t="s">
        <v>188</v>
      </c>
      <c r="M14" s="33"/>
    </row>
    <row r="15" spans="1:13" ht="18">
      <c r="A15" s="7" t="s">
        <v>12</v>
      </c>
      <c r="B15" s="17">
        <f>finalerondes!B15</f>
        <v>67</v>
      </c>
      <c r="C15" s="17">
        <f>SUM(finalerondes!C15:Q15)</f>
        <v>32</v>
      </c>
      <c r="D15" s="17">
        <f>bonusvragen!M15</f>
        <v>10</v>
      </c>
      <c r="E15" s="17"/>
      <c r="F15" s="1">
        <f t="shared" si="0"/>
        <v>109</v>
      </c>
      <c r="H15" s="9"/>
      <c r="I15" s="25"/>
      <c r="J15" s="35" t="s">
        <v>184</v>
      </c>
      <c r="M15" s="33"/>
    </row>
    <row r="16" spans="1:13" ht="18.5">
      <c r="A16" s="7" t="s">
        <v>13</v>
      </c>
      <c r="B16" s="17">
        <f>finalerondes!B16</f>
        <v>60</v>
      </c>
      <c r="C16" s="17">
        <f>SUM(finalerondes!C16:Q16)</f>
        <v>18</v>
      </c>
      <c r="D16" s="17">
        <f>bonusvragen!M16</f>
        <v>7</v>
      </c>
      <c r="E16" s="17"/>
      <c r="F16" s="1">
        <f t="shared" si="0"/>
        <v>85</v>
      </c>
      <c r="H16" s="24" t="s">
        <v>233</v>
      </c>
      <c r="I16" s="25"/>
      <c r="J16" s="24" t="s">
        <v>232</v>
      </c>
      <c r="M16" s="33"/>
    </row>
    <row r="17" spans="1:13" ht="18">
      <c r="A17" s="7" t="s">
        <v>14</v>
      </c>
      <c r="B17" s="17">
        <f>finalerondes!B17</f>
        <v>57</v>
      </c>
      <c r="C17" s="17">
        <f>SUM(finalerondes!C17:Q17)</f>
        <v>31</v>
      </c>
      <c r="D17" s="17">
        <f>bonusvragen!M17</f>
        <v>5</v>
      </c>
      <c r="E17" s="17"/>
      <c r="F17" s="1">
        <f t="shared" si="0"/>
        <v>93</v>
      </c>
      <c r="H17" s="9"/>
      <c r="I17" s="25"/>
      <c r="J17" s="35" t="s">
        <v>207</v>
      </c>
      <c r="M17" s="33"/>
    </row>
    <row r="18" spans="1:13" ht="18.5">
      <c r="A18" s="7" t="s">
        <v>15</v>
      </c>
      <c r="B18" s="17">
        <f>finalerondes!B18</f>
        <v>68</v>
      </c>
      <c r="C18" s="17">
        <f>SUM(finalerondes!C18:Q18)</f>
        <v>47</v>
      </c>
      <c r="D18" s="17">
        <f>bonusvragen!M18</f>
        <v>24</v>
      </c>
      <c r="E18" s="17"/>
      <c r="F18" s="1">
        <f t="shared" si="0"/>
        <v>139</v>
      </c>
      <c r="H18" s="24" t="s">
        <v>161</v>
      </c>
      <c r="I18" s="26" t="s">
        <v>157</v>
      </c>
      <c r="J18" s="24" t="s">
        <v>160</v>
      </c>
      <c r="M18" s="33"/>
    </row>
    <row r="19" spans="1:13" ht="18">
      <c r="A19" s="7" t="s">
        <v>16</v>
      </c>
      <c r="B19" s="17">
        <f>finalerondes!B19</f>
        <v>52</v>
      </c>
      <c r="C19" s="17">
        <f>SUM(finalerondes!C19:Q19)</f>
        <v>28</v>
      </c>
      <c r="D19" s="17">
        <f>bonusvragen!M19</f>
        <v>15</v>
      </c>
      <c r="E19" s="17"/>
      <c r="F19" s="1">
        <f t="shared" si="0"/>
        <v>95</v>
      </c>
      <c r="H19" s="9"/>
      <c r="I19" s="25"/>
      <c r="J19" s="35" t="s">
        <v>204</v>
      </c>
      <c r="M19" s="33"/>
    </row>
    <row r="20" spans="1:13" ht="18">
      <c r="A20" s="7" t="s">
        <v>17</v>
      </c>
      <c r="B20" s="17">
        <f>finalerondes!B20</f>
        <v>58</v>
      </c>
      <c r="C20" s="17">
        <f>SUM(finalerondes!C20:Q20)</f>
        <v>22</v>
      </c>
      <c r="D20" s="17">
        <f>bonusvragen!M20</f>
        <v>10</v>
      </c>
      <c r="E20" s="17"/>
      <c r="F20" s="1">
        <f t="shared" si="0"/>
        <v>90</v>
      </c>
      <c r="H20" s="9"/>
      <c r="I20" s="25"/>
      <c r="J20" s="35" t="s">
        <v>209</v>
      </c>
      <c r="M20" s="33"/>
    </row>
    <row r="21" spans="1:13" ht="18">
      <c r="A21" s="7" t="s">
        <v>18</v>
      </c>
      <c r="B21" s="17">
        <f>finalerondes!B21</f>
        <v>56</v>
      </c>
      <c r="C21" s="17">
        <f>SUM(finalerondes!C21:Q21)</f>
        <v>30</v>
      </c>
      <c r="D21" s="17">
        <f>bonusvragen!M21</f>
        <v>11</v>
      </c>
      <c r="E21" s="17"/>
      <c r="F21" s="1">
        <f t="shared" si="0"/>
        <v>97</v>
      </c>
      <c r="H21" s="9"/>
      <c r="I21" s="25"/>
      <c r="J21" s="35" t="s">
        <v>200</v>
      </c>
      <c r="M21" s="33"/>
    </row>
    <row r="22" spans="1:13" ht="18.5">
      <c r="A22" s="7" t="s">
        <v>19</v>
      </c>
      <c r="B22" s="17">
        <f>finalerondes!B22</f>
        <v>60</v>
      </c>
      <c r="C22" s="17">
        <f>SUM(finalerondes!C22:Q22)</f>
        <v>27</v>
      </c>
      <c r="D22" s="17">
        <f>bonusvragen!M22</f>
        <v>26</v>
      </c>
      <c r="E22" s="17"/>
      <c r="F22" s="1">
        <f t="shared" si="0"/>
        <v>113</v>
      </c>
      <c r="H22" s="24" t="s">
        <v>233</v>
      </c>
      <c r="I22" s="26" t="s">
        <v>158</v>
      </c>
      <c r="J22" s="35" t="s">
        <v>173</v>
      </c>
      <c r="M22" s="33"/>
    </row>
    <row r="23" spans="1:13" ht="18">
      <c r="A23" s="7" t="s">
        <v>20</v>
      </c>
      <c r="B23" s="17">
        <f>finalerondes!B23</f>
        <v>54</v>
      </c>
      <c r="C23" s="17">
        <f>SUM(finalerondes!C23:Q23)</f>
        <v>35</v>
      </c>
      <c r="D23" s="17">
        <f>bonusvragen!M23</f>
        <v>12</v>
      </c>
      <c r="E23" s="17"/>
      <c r="F23" s="1">
        <f t="shared" si="0"/>
        <v>101</v>
      </c>
      <c r="H23" s="9"/>
      <c r="I23" s="25"/>
      <c r="J23" s="35" t="s">
        <v>192</v>
      </c>
      <c r="M23" s="33"/>
    </row>
    <row r="24" spans="1:13" ht="18">
      <c r="A24" s="7" t="s">
        <v>21</v>
      </c>
      <c r="B24" s="17">
        <f>finalerondes!B24</f>
        <v>50</v>
      </c>
      <c r="C24" s="17">
        <f>SUM(finalerondes!C24:Q24)</f>
        <v>24</v>
      </c>
      <c r="D24" s="17">
        <f>bonusvragen!M24</f>
        <v>15</v>
      </c>
      <c r="E24" s="17"/>
      <c r="F24" s="1">
        <f t="shared" si="0"/>
        <v>89</v>
      </c>
      <c r="H24" s="9"/>
      <c r="I24" s="25"/>
      <c r="J24" s="35" t="s">
        <v>210</v>
      </c>
      <c r="M24" s="33"/>
    </row>
    <row r="25" spans="1:13" ht="18.5">
      <c r="A25" s="7" t="s">
        <v>22</v>
      </c>
      <c r="B25" s="17">
        <f>finalerondes!B25</f>
        <v>72</v>
      </c>
      <c r="C25" s="17">
        <f>SUM(finalerondes!C25:Q25)</f>
        <v>30</v>
      </c>
      <c r="D25" s="17">
        <f>bonusvragen!M25</f>
        <v>7</v>
      </c>
      <c r="E25" s="17"/>
      <c r="F25" s="1">
        <f t="shared" si="0"/>
        <v>109</v>
      </c>
      <c r="H25" s="24" t="s">
        <v>233</v>
      </c>
      <c r="I25" s="25"/>
      <c r="J25" s="24" t="s">
        <v>225</v>
      </c>
      <c r="M25" s="33"/>
    </row>
    <row r="26" spans="1:13" ht="18">
      <c r="A26" s="7" t="s">
        <v>23</v>
      </c>
      <c r="B26" s="17">
        <f>finalerondes!B26</f>
        <v>64</v>
      </c>
      <c r="C26" s="17">
        <f>SUM(finalerondes!C26:Q26)</f>
        <v>32</v>
      </c>
      <c r="D26" s="17">
        <f>bonusvragen!M26</f>
        <v>18</v>
      </c>
      <c r="E26" s="17"/>
      <c r="F26" s="1">
        <f t="shared" si="0"/>
        <v>114</v>
      </c>
      <c r="H26" s="9"/>
      <c r="I26" s="25"/>
      <c r="J26" s="35" t="s">
        <v>172</v>
      </c>
      <c r="M26" s="33"/>
    </row>
    <row r="27" spans="1:13" ht="18.5">
      <c r="A27" s="7" t="s">
        <v>24</v>
      </c>
      <c r="B27" s="17">
        <f>finalerondes!B27</f>
        <v>78</v>
      </c>
      <c r="C27" s="17">
        <f>SUM(finalerondes!C27:Q27)</f>
        <v>38</v>
      </c>
      <c r="D27" s="17">
        <f>bonusvragen!M27</f>
        <v>15</v>
      </c>
      <c r="E27" s="17"/>
      <c r="F27" s="1">
        <f t="shared" si="0"/>
        <v>131</v>
      </c>
      <c r="H27" s="24" t="s">
        <v>161</v>
      </c>
      <c r="I27" s="27" t="s">
        <v>152</v>
      </c>
      <c r="J27" s="24" t="s">
        <v>218</v>
      </c>
      <c r="M27" s="33"/>
    </row>
    <row r="28" spans="1:13" ht="18.5">
      <c r="A28" s="7" t="s">
        <v>25</v>
      </c>
      <c r="B28" s="17">
        <f>finalerondes!B28</f>
        <v>56</v>
      </c>
      <c r="C28" s="17">
        <f>SUM(finalerondes!C28:Q28)</f>
        <v>35</v>
      </c>
      <c r="D28" s="17">
        <f>bonusvragen!M28</f>
        <v>16</v>
      </c>
      <c r="E28" s="17"/>
      <c r="F28" s="1">
        <f t="shared" si="0"/>
        <v>107</v>
      </c>
      <c r="H28" s="24" t="s">
        <v>233</v>
      </c>
      <c r="I28" s="25"/>
      <c r="J28" s="24" t="s">
        <v>226</v>
      </c>
      <c r="M28" s="33"/>
    </row>
    <row r="29" spans="1:13" ht="18.5">
      <c r="A29" s="7" t="s">
        <v>26</v>
      </c>
      <c r="B29" s="17">
        <f>finalerondes!B29</f>
        <v>79</v>
      </c>
      <c r="C29" s="17">
        <f>SUM(finalerondes!C29:Q29)</f>
        <v>22</v>
      </c>
      <c r="D29" s="17">
        <f>bonusvragen!M29</f>
        <v>5</v>
      </c>
      <c r="E29" s="17"/>
      <c r="F29" s="1">
        <f t="shared" si="0"/>
        <v>106</v>
      </c>
      <c r="H29" s="24" t="s">
        <v>233</v>
      </c>
      <c r="I29" s="27" t="s">
        <v>151</v>
      </c>
      <c r="J29" s="35" t="s">
        <v>189</v>
      </c>
      <c r="M29" s="33"/>
    </row>
    <row r="30" spans="1:13" ht="18.5">
      <c r="A30" s="7" t="s">
        <v>27</v>
      </c>
      <c r="B30" s="17">
        <f>finalerondes!B30</f>
        <v>65</v>
      </c>
      <c r="C30" s="17">
        <f>SUM(finalerondes!C30:Q30)</f>
        <v>40</v>
      </c>
      <c r="D30" s="17">
        <f>bonusvragen!M30</f>
        <v>10</v>
      </c>
      <c r="E30" s="17"/>
      <c r="F30" s="1">
        <f t="shared" si="0"/>
        <v>115</v>
      </c>
      <c r="H30" s="24" t="s">
        <v>233</v>
      </c>
      <c r="I30" s="25"/>
      <c r="J30" s="24" t="s">
        <v>223</v>
      </c>
      <c r="M30" s="33"/>
    </row>
    <row r="31" spans="1:13" ht="18">
      <c r="A31" s="7" t="s">
        <v>28</v>
      </c>
      <c r="B31" s="17">
        <f>finalerondes!B31</f>
        <v>60</v>
      </c>
      <c r="C31" s="17">
        <f>SUM(finalerondes!C31:Q31)</f>
        <v>29</v>
      </c>
      <c r="D31" s="17">
        <f>bonusvragen!M31</f>
        <v>6</v>
      </c>
      <c r="E31" s="17"/>
      <c r="F31" s="1">
        <f t="shared" si="0"/>
        <v>95</v>
      </c>
      <c r="H31" s="9"/>
      <c r="I31" s="25"/>
      <c r="J31" s="35" t="s">
        <v>202</v>
      </c>
      <c r="M31" s="33"/>
    </row>
    <row r="32" spans="1:13" ht="18">
      <c r="A32" s="7" t="s">
        <v>30</v>
      </c>
      <c r="B32" s="17">
        <f>finalerondes!B32</f>
        <v>55</v>
      </c>
      <c r="C32" s="17">
        <f>SUM(finalerondes!C32:Q32)</f>
        <v>16</v>
      </c>
      <c r="D32" s="17">
        <f>bonusvragen!M32</f>
        <v>10</v>
      </c>
      <c r="E32" s="17"/>
      <c r="F32" s="1">
        <f t="shared" si="0"/>
        <v>81</v>
      </c>
      <c r="H32" s="9"/>
      <c r="I32" s="25"/>
      <c r="J32" s="35" t="s">
        <v>215</v>
      </c>
      <c r="M32" s="33"/>
    </row>
    <row r="33" spans="1:13" ht="18">
      <c r="A33" s="7" t="s">
        <v>31</v>
      </c>
      <c r="B33" s="17">
        <f>finalerondes!B33</f>
        <v>61</v>
      </c>
      <c r="C33" s="17">
        <f>SUM(finalerondes!C33:Q33)</f>
        <v>27</v>
      </c>
      <c r="D33" s="17">
        <f>bonusvragen!M33</f>
        <v>19</v>
      </c>
      <c r="E33" s="17"/>
      <c r="F33" s="1">
        <f t="shared" si="0"/>
        <v>107</v>
      </c>
      <c r="H33" s="9"/>
      <c r="I33" s="25"/>
      <c r="J33" s="35" t="s">
        <v>187</v>
      </c>
      <c r="M33" s="33"/>
    </row>
    <row r="34" spans="1:13" ht="18">
      <c r="A34" s="7" t="s">
        <v>32</v>
      </c>
      <c r="B34" s="17">
        <f>finalerondes!B34</f>
        <v>65</v>
      </c>
      <c r="C34" s="17">
        <f>SUM(finalerondes!C34:Q34)</f>
        <v>30</v>
      </c>
      <c r="D34" s="17">
        <f>bonusvragen!M34</f>
        <v>5</v>
      </c>
      <c r="E34" s="17"/>
      <c r="F34" s="1">
        <f t="shared" si="0"/>
        <v>100</v>
      </c>
      <c r="H34" s="9"/>
      <c r="I34" s="25"/>
      <c r="J34" s="35" t="s">
        <v>195</v>
      </c>
      <c r="M34" s="33"/>
    </row>
    <row r="35" spans="1:13" ht="18.5">
      <c r="A35" s="7" t="s">
        <v>33</v>
      </c>
      <c r="B35" s="17">
        <f>finalerondes!B35</f>
        <v>73</v>
      </c>
      <c r="C35" s="17">
        <f>SUM(finalerondes!C35:Q35)</f>
        <v>38</v>
      </c>
      <c r="D35" s="17">
        <f>bonusvragen!M35</f>
        <v>10</v>
      </c>
      <c r="E35" s="17"/>
      <c r="F35" s="1">
        <f t="shared" si="0"/>
        <v>121</v>
      </c>
      <c r="H35" s="24" t="s">
        <v>161</v>
      </c>
      <c r="I35" s="27" t="s">
        <v>154</v>
      </c>
      <c r="J35" s="24" t="s">
        <v>221</v>
      </c>
      <c r="M35" s="33"/>
    </row>
    <row r="36" spans="1:13" ht="18">
      <c r="A36" s="7" t="s">
        <v>34</v>
      </c>
      <c r="B36" s="17">
        <f>finalerondes!B36</f>
        <v>58</v>
      </c>
      <c r="C36" s="17">
        <f>SUM(finalerondes!C36:Q36)</f>
        <v>36</v>
      </c>
      <c r="D36" s="17">
        <f>bonusvragen!M36</f>
        <v>17</v>
      </c>
      <c r="E36" s="17"/>
      <c r="F36" s="1">
        <f t="shared" si="0"/>
        <v>111</v>
      </c>
      <c r="H36" s="9"/>
      <c r="I36" s="25"/>
      <c r="J36" s="35" t="s">
        <v>177</v>
      </c>
      <c r="M36" s="33"/>
    </row>
    <row r="37" spans="1:13" ht="18.5">
      <c r="A37" s="7" t="s">
        <v>35</v>
      </c>
      <c r="B37" s="17">
        <f>finalerondes!B37</f>
        <v>70</v>
      </c>
      <c r="C37" s="17">
        <f>SUM(finalerondes!C37:Q37)</f>
        <v>40</v>
      </c>
      <c r="D37" s="17">
        <f>bonusvragen!M37</f>
        <v>18</v>
      </c>
      <c r="E37" s="17"/>
      <c r="F37" s="1">
        <f t="shared" si="0"/>
        <v>128</v>
      </c>
      <c r="H37" s="24" t="s">
        <v>233</v>
      </c>
      <c r="I37" s="25"/>
      <c r="J37" s="24" t="s">
        <v>222</v>
      </c>
      <c r="M37" s="33"/>
    </row>
    <row r="38" spans="1:13" ht="18">
      <c r="A38" s="7" t="s">
        <v>36</v>
      </c>
      <c r="B38" s="17">
        <f>finalerondes!B38</f>
        <v>59</v>
      </c>
      <c r="C38" s="17">
        <f>SUM(finalerondes!C38:Q38)</f>
        <v>35</v>
      </c>
      <c r="D38" s="17">
        <f>bonusvragen!M38</f>
        <v>7</v>
      </c>
      <c r="E38" s="17"/>
      <c r="F38" s="1">
        <f t="shared" si="0"/>
        <v>101</v>
      </c>
      <c r="H38" s="9"/>
      <c r="I38" s="25"/>
      <c r="J38" s="35" t="s">
        <v>193</v>
      </c>
      <c r="M38" s="33"/>
    </row>
    <row r="39" spans="1:13" ht="18">
      <c r="A39" s="7" t="s">
        <v>37</v>
      </c>
      <c r="B39" s="17">
        <f>finalerondes!B39</f>
        <v>58</v>
      </c>
      <c r="C39" s="17">
        <f>SUM(finalerondes!C39:Q39)</f>
        <v>28</v>
      </c>
      <c r="D39" s="17">
        <f>bonusvragen!M39</f>
        <v>15</v>
      </c>
      <c r="E39" s="17"/>
      <c r="F39" s="1">
        <f t="shared" si="0"/>
        <v>101</v>
      </c>
      <c r="H39" s="9"/>
      <c r="I39" s="25"/>
      <c r="J39" s="35" t="s">
        <v>194</v>
      </c>
      <c r="M39" s="33"/>
    </row>
    <row r="40" spans="1:13" ht="18">
      <c r="A40" s="7" t="s">
        <v>38</v>
      </c>
      <c r="B40" s="17">
        <f>finalerondes!B40</f>
        <v>62</v>
      </c>
      <c r="C40" s="17">
        <f>SUM(finalerondes!C40:Q40)</f>
        <v>26</v>
      </c>
      <c r="D40" s="17">
        <f>bonusvragen!M40</f>
        <v>22</v>
      </c>
      <c r="E40" s="17"/>
      <c r="F40" s="1">
        <f t="shared" si="0"/>
        <v>110</v>
      </c>
      <c r="H40" s="9"/>
      <c r="I40" s="25"/>
      <c r="J40" s="35" t="s">
        <v>180</v>
      </c>
      <c r="M40" s="33"/>
    </row>
    <row r="41" spans="1:13" ht="18.5">
      <c r="A41" s="7" t="s">
        <v>39</v>
      </c>
      <c r="B41" s="17">
        <f>finalerondes!B41</f>
        <v>93</v>
      </c>
      <c r="C41" s="17">
        <f>SUM(finalerondes!C41:Q41)</f>
        <v>10</v>
      </c>
      <c r="D41" s="17">
        <f>bonusvragen!M41</f>
        <v>9</v>
      </c>
      <c r="E41" s="17"/>
      <c r="F41" s="1">
        <f t="shared" si="0"/>
        <v>112</v>
      </c>
      <c r="H41" s="24" t="s">
        <v>233</v>
      </c>
      <c r="I41" s="27" t="s">
        <v>153</v>
      </c>
      <c r="J41" s="35" t="s">
        <v>174</v>
      </c>
      <c r="M41" s="33"/>
    </row>
    <row r="42" spans="1:13" ht="18.5">
      <c r="A42" s="7" t="s">
        <v>40</v>
      </c>
      <c r="B42" s="17">
        <f>finalerondes!B42</f>
        <v>34</v>
      </c>
      <c r="C42" s="17">
        <f>SUM(finalerondes!C42:Q42)</f>
        <v>26</v>
      </c>
      <c r="D42" s="17">
        <f>bonusvragen!M42</f>
        <v>6</v>
      </c>
      <c r="E42" s="17"/>
      <c r="F42" s="1">
        <f t="shared" si="0"/>
        <v>66</v>
      </c>
      <c r="H42" s="24" t="s">
        <v>233</v>
      </c>
      <c r="I42" s="25"/>
      <c r="J42" s="24" t="s">
        <v>234</v>
      </c>
      <c r="M42" s="33"/>
    </row>
    <row r="43" spans="1:13" ht="18">
      <c r="A43" s="7" t="s">
        <v>41</v>
      </c>
      <c r="B43" s="17">
        <f>finalerondes!B43</f>
        <v>67</v>
      </c>
      <c r="C43" s="17">
        <f>SUM(finalerondes!C43:Q43)</f>
        <v>27</v>
      </c>
      <c r="D43" s="17">
        <f>bonusvragen!M43</f>
        <v>11</v>
      </c>
      <c r="E43" s="17"/>
      <c r="F43" s="1">
        <f t="shared" si="0"/>
        <v>105</v>
      </c>
      <c r="H43" s="9"/>
      <c r="I43" s="25"/>
      <c r="J43" s="35" t="s">
        <v>190</v>
      </c>
      <c r="M43" s="33"/>
    </row>
    <row r="44" spans="1:13" ht="18">
      <c r="A44" s="7" t="s">
        <v>42</v>
      </c>
      <c r="B44" s="17">
        <f>finalerondes!B44</f>
        <v>69</v>
      </c>
      <c r="C44" s="17">
        <f>SUM(finalerondes!C44:Q44)</f>
        <v>36</v>
      </c>
      <c r="D44" s="17">
        <f>bonusvragen!M44</f>
        <v>15</v>
      </c>
      <c r="E44" s="17"/>
      <c r="F44" s="1">
        <f t="shared" si="0"/>
        <v>120</v>
      </c>
      <c r="H44" s="9"/>
      <c r="I44" s="25"/>
      <c r="J44" s="35" t="s">
        <v>169</v>
      </c>
      <c r="M44" s="33"/>
    </row>
    <row r="45" spans="1:13" ht="18.5">
      <c r="A45" s="7" t="s">
        <v>43</v>
      </c>
      <c r="B45" s="17">
        <f>finalerondes!B45</f>
        <v>72</v>
      </c>
      <c r="C45" s="17">
        <f>SUM(finalerondes!C45:Q45)</f>
        <v>17</v>
      </c>
      <c r="D45" s="17">
        <f>bonusvragen!M45</f>
        <v>6</v>
      </c>
      <c r="E45" s="17"/>
      <c r="F45" s="1">
        <f t="shared" si="0"/>
        <v>95</v>
      </c>
      <c r="H45" s="24" t="s">
        <v>233</v>
      </c>
      <c r="I45" s="25"/>
      <c r="J45" s="24" t="s">
        <v>230</v>
      </c>
      <c r="M45" s="33"/>
    </row>
    <row r="46" spans="1:13" ht="18">
      <c r="A46" s="7" t="s">
        <v>44</v>
      </c>
      <c r="B46" s="17">
        <f>finalerondes!B46</f>
        <v>66</v>
      </c>
      <c r="C46" s="17">
        <f>SUM(finalerondes!C46:Q46)</f>
        <v>23</v>
      </c>
      <c r="D46" s="17">
        <f>bonusvragen!M46</f>
        <v>9</v>
      </c>
      <c r="E46" s="17"/>
      <c r="F46" s="1">
        <f t="shared" si="0"/>
        <v>98</v>
      </c>
      <c r="H46" s="9"/>
      <c r="I46" s="25"/>
      <c r="J46" s="35" t="s">
        <v>199</v>
      </c>
      <c r="M46" s="33"/>
    </row>
    <row r="47" spans="1:13" ht="18">
      <c r="A47" s="7" t="s">
        <v>46</v>
      </c>
      <c r="B47" s="17">
        <f>finalerondes!B47</f>
        <v>57</v>
      </c>
      <c r="C47" s="17">
        <f>SUM(finalerondes!C47:Q47)</f>
        <v>35</v>
      </c>
      <c r="D47" s="17">
        <f>bonusvragen!M47</f>
        <v>6</v>
      </c>
      <c r="E47" s="17"/>
      <c r="F47" s="1">
        <f t="shared" si="0"/>
        <v>98</v>
      </c>
      <c r="H47" s="9"/>
      <c r="I47" s="25"/>
      <c r="J47" s="35" t="s">
        <v>198</v>
      </c>
      <c r="M47" s="33"/>
    </row>
    <row r="48" spans="1:13" ht="18.5">
      <c r="A48" s="7" t="s">
        <v>47</v>
      </c>
      <c r="B48" s="17">
        <f>finalerondes!B48</f>
        <v>64</v>
      </c>
      <c r="C48" s="17">
        <f>SUM(finalerondes!C48:Q48)</f>
        <v>24</v>
      </c>
      <c r="D48" s="17">
        <f>bonusvragen!M48</f>
        <v>3</v>
      </c>
      <c r="E48" s="17"/>
      <c r="F48" s="1">
        <f t="shared" si="0"/>
        <v>91</v>
      </c>
      <c r="H48" s="24" t="s">
        <v>233</v>
      </c>
      <c r="I48" s="26" t="s">
        <v>159</v>
      </c>
      <c r="J48" s="35" t="s">
        <v>208</v>
      </c>
      <c r="M48" s="33"/>
    </row>
    <row r="49" spans="1:13" ht="18.5">
      <c r="A49" s="7" t="s">
        <v>48</v>
      </c>
      <c r="B49" s="17">
        <f>finalerondes!B49</f>
        <v>72</v>
      </c>
      <c r="C49" s="17">
        <f>SUM(finalerondes!C49:Q49)</f>
        <v>31</v>
      </c>
      <c r="D49" s="17">
        <f>bonusvragen!M49</f>
        <v>8</v>
      </c>
      <c r="E49" s="17"/>
      <c r="F49" s="1">
        <f t="shared" si="0"/>
        <v>111</v>
      </c>
      <c r="H49" s="24" t="s">
        <v>233</v>
      </c>
      <c r="I49" s="25"/>
      <c r="J49" s="24" t="s">
        <v>224</v>
      </c>
      <c r="M49" s="33"/>
    </row>
    <row r="50" spans="1:13" ht="18">
      <c r="A50" s="7" t="s">
        <v>49</v>
      </c>
      <c r="B50" s="17">
        <f>finalerondes!B50</f>
        <v>63</v>
      </c>
      <c r="C50" s="17">
        <f>SUM(finalerondes!C50:Q50)</f>
        <v>29</v>
      </c>
      <c r="D50" s="17">
        <f>bonusvragen!M50</f>
        <v>20</v>
      </c>
      <c r="E50" s="17"/>
      <c r="F50" s="1">
        <f t="shared" si="0"/>
        <v>112</v>
      </c>
      <c r="H50" s="9"/>
      <c r="I50" s="25"/>
      <c r="J50" s="35" t="s">
        <v>175</v>
      </c>
      <c r="M50" s="33"/>
    </row>
    <row r="51" spans="1:13" ht="18">
      <c r="A51" s="7" t="s">
        <v>50</v>
      </c>
      <c r="B51" s="17">
        <f>finalerondes!B51</f>
        <v>59</v>
      </c>
      <c r="C51" s="17">
        <f>SUM(finalerondes!C51:Q51)</f>
        <v>34</v>
      </c>
      <c r="D51" s="17">
        <f>bonusvragen!M51</f>
        <v>16</v>
      </c>
      <c r="E51" s="17"/>
      <c r="F51" s="1">
        <f t="shared" si="0"/>
        <v>109</v>
      </c>
      <c r="H51" s="9"/>
      <c r="I51" s="25"/>
      <c r="J51" s="35" t="s">
        <v>183</v>
      </c>
      <c r="M51" s="33"/>
    </row>
    <row r="52" spans="1:13" ht="18">
      <c r="A52" s="7" t="s">
        <v>51</v>
      </c>
      <c r="B52" s="17">
        <f>finalerondes!B52</f>
        <v>55</v>
      </c>
      <c r="C52" s="17">
        <f>SUM(finalerondes!C52:Q52)</f>
        <v>40</v>
      </c>
      <c r="D52" s="17">
        <f>bonusvragen!M52</f>
        <v>15</v>
      </c>
      <c r="E52" s="17"/>
      <c r="F52" s="1">
        <f t="shared" si="0"/>
        <v>110</v>
      </c>
      <c r="H52" s="9"/>
      <c r="I52" s="25"/>
      <c r="J52" s="35" t="s">
        <v>179</v>
      </c>
      <c r="M52" s="33"/>
    </row>
    <row r="53" spans="1:13" ht="18">
      <c r="A53" s="7" t="s">
        <v>52</v>
      </c>
      <c r="B53" s="17">
        <f>finalerondes!B53</f>
        <v>68</v>
      </c>
      <c r="C53" s="17">
        <f>SUM(finalerondes!C53:Q53)</f>
        <v>29</v>
      </c>
      <c r="D53" s="17">
        <f>bonusvragen!M53</f>
        <v>11</v>
      </c>
      <c r="E53" s="17"/>
      <c r="F53" s="1">
        <f t="shared" si="0"/>
        <v>108</v>
      </c>
      <c r="H53" s="9"/>
      <c r="I53" s="25"/>
      <c r="J53" s="35" t="s">
        <v>185</v>
      </c>
      <c r="M53" s="33"/>
    </row>
    <row r="54" spans="1:13" ht="18">
      <c r="A54" s="7" t="s">
        <v>53</v>
      </c>
      <c r="B54" s="17">
        <f>finalerondes!B54</f>
        <v>52</v>
      </c>
      <c r="C54" s="17">
        <f>SUM(finalerondes!C54:Q54)</f>
        <v>27</v>
      </c>
      <c r="D54" s="17">
        <f>bonusvragen!M54</f>
        <v>6</v>
      </c>
      <c r="E54" s="17"/>
      <c r="F54" s="1">
        <f t="shared" si="0"/>
        <v>85</v>
      </c>
      <c r="H54" s="9"/>
      <c r="I54" s="25"/>
      <c r="J54" s="35" t="s">
        <v>212</v>
      </c>
      <c r="M54" s="33"/>
    </row>
    <row r="55" spans="1:13" ht="18">
      <c r="A55" s="7" t="s">
        <v>54</v>
      </c>
      <c r="B55" s="17">
        <f>finalerondes!B55</f>
        <v>65</v>
      </c>
      <c r="C55" s="17">
        <f>SUM(finalerondes!C55:Q55)</f>
        <v>0</v>
      </c>
      <c r="D55" s="17">
        <f>bonusvragen!M55</f>
        <v>17</v>
      </c>
      <c r="E55" s="17"/>
      <c r="F55" s="1">
        <f t="shared" si="0"/>
        <v>82</v>
      </c>
      <c r="H55" s="9"/>
      <c r="I55" s="25"/>
      <c r="J55" s="35" t="s">
        <v>214</v>
      </c>
      <c r="M55" s="33"/>
    </row>
    <row r="56" spans="1:13" ht="18">
      <c r="A56" s="7" t="s">
        <v>55</v>
      </c>
      <c r="B56" s="17">
        <f>finalerondes!B56</f>
        <v>43</v>
      </c>
      <c r="C56" s="17">
        <f>SUM(finalerondes!C56:Q56)</f>
        <v>46</v>
      </c>
      <c r="D56" s="17">
        <f>bonusvragen!M56</f>
        <v>5</v>
      </c>
      <c r="E56" s="17"/>
      <c r="F56" s="1">
        <f t="shared" si="0"/>
        <v>94</v>
      </c>
      <c r="H56" s="9"/>
      <c r="I56" s="25"/>
      <c r="J56" s="35" t="s">
        <v>205</v>
      </c>
      <c r="M56" s="33"/>
    </row>
    <row r="57" spans="1:13" ht="18">
      <c r="A57" s="7" t="s">
        <v>56</v>
      </c>
      <c r="B57" s="17">
        <f>finalerondes!B57</f>
        <v>57</v>
      </c>
      <c r="C57" s="17">
        <f>SUM(finalerondes!C57:Q57)</f>
        <v>26</v>
      </c>
      <c r="D57" s="17">
        <f>bonusvragen!M57</f>
        <v>16</v>
      </c>
      <c r="E57" s="17"/>
      <c r="F57" s="1">
        <f t="shared" si="0"/>
        <v>99</v>
      </c>
      <c r="H57" s="9"/>
      <c r="I57" s="25"/>
      <c r="J57" s="35" t="s">
        <v>197</v>
      </c>
      <c r="M57" s="33"/>
    </row>
  </sheetData>
  <hyperlinks>
    <hyperlink ref="A3" r:id="rId1" display="https://ek.nuffmondia.nl/user/?user=33" xr:uid="{8CC8A04B-6D22-40B3-ACAE-C8AB79E22298}"/>
    <hyperlink ref="A4" r:id="rId2" display="https://ek.nuffmondia.nl/user/?user=44" xr:uid="{3F202316-C4CA-4B3F-B491-FC8596906165}"/>
    <hyperlink ref="A5" r:id="rId3" display="https://ek.nuffmondia.nl/user/?user=19" xr:uid="{72B2ED75-A109-4099-81D6-97E0CEE42348}"/>
    <hyperlink ref="A6" r:id="rId4" display="https://ek.nuffmondia.nl/user/?user=45" xr:uid="{C38E116D-A124-422C-8C13-E60A91DECE97}"/>
    <hyperlink ref="A7" r:id="rId5" display="https://ek.nuffmondia.nl/user/?user=61" xr:uid="{045EC94D-E1F6-4E79-AE79-AD225E40091B}"/>
    <hyperlink ref="A8" r:id="rId6" display="https://ek.nuffmondia.nl/user/?user=30" xr:uid="{5A69C06D-1532-4703-8D31-044411CB58E6}"/>
    <hyperlink ref="A9" r:id="rId7" display="https://ek.nuffmondia.nl/user/?user=63" xr:uid="{503B13A6-5C85-4BA2-BF96-406C77991393}"/>
    <hyperlink ref="A10" r:id="rId8" display="https://ek.nuffmondia.nl/user/?user=64" xr:uid="{3A0F48A2-58B4-42B5-80B8-8F315EBCF9CF}"/>
    <hyperlink ref="A11" r:id="rId9" display="https://ek.nuffmondia.nl/user/?user=9" xr:uid="{37F23FFF-54D3-4D5C-9C76-CAFEC1881ED6}"/>
    <hyperlink ref="A12" r:id="rId10" display="https://ek.nuffmondia.nl/user/?user=66" xr:uid="{3BEE6388-289B-4B96-9BE5-B820C85FE2B9}"/>
    <hyperlink ref="A13" r:id="rId11" display="https://ek.nuffmondia.nl/user/?user=67" xr:uid="{DA7F2A77-4BA4-44C1-A695-235C8B7D1551}"/>
    <hyperlink ref="A14" r:id="rId12" display="https://ek.nuffmondia.nl/user/?user=5" xr:uid="{A451E862-EDD6-4097-915F-335F62ACAA79}"/>
    <hyperlink ref="A15" r:id="rId13" display="https://ek.nuffmondia.nl/user/?user=27" xr:uid="{695F5FC5-856D-480F-91FF-92D30A8F232A}"/>
    <hyperlink ref="A16" r:id="rId14" display="https://ek.nuffmondia.nl/user/?user=17" xr:uid="{EBA3050D-627D-4742-9B5F-73FBF7C979AB}"/>
    <hyperlink ref="A17" r:id="rId15" display="https://ek.nuffmondia.nl/user/?user=29" xr:uid="{58FE66B2-CF5C-4DCE-A85C-653672369EDB}"/>
    <hyperlink ref="A18" r:id="rId16" display="https://ek.nuffmondia.nl/user/?user=42" xr:uid="{271E0719-D403-437E-869A-BDCA1DFF2A16}"/>
    <hyperlink ref="A19" r:id="rId17" display="https://ek.nuffmondia.nl/user/?user=39" xr:uid="{961CD7EA-A796-4339-A8B1-4FE4A28C549E}"/>
    <hyperlink ref="A20" r:id="rId18" display="https://ek.nuffmondia.nl/user/?user=34" xr:uid="{5BA77D0E-7DEA-460F-BDD6-687DC9F0007B}"/>
    <hyperlink ref="A21" r:id="rId19" display="https://ek.nuffmondia.nl/user/?user=15" xr:uid="{CEF333C9-83DC-4F75-AA11-467322C35CC0}"/>
    <hyperlink ref="A22" r:id="rId20" display="https://ek.nuffmondia.nl/user/?user=40" xr:uid="{4F31E58C-0C85-47AA-9B1D-9302063AFBD8}"/>
    <hyperlink ref="A23" r:id="rId21" display="https://ek.nuffmondia.nl/user/?user=36" xr:uid="{5BC4BF86-E653-492F-8F39-46A09D75FE23}"/>
    <hyperlink ref="A24" r:id="rId22" display="https://ek.nuffmondia.nl/user/?user=20" xr:uid="{BED9B7A7-C824-44D1-8DF2-B7D5E121ED73}"/>
    <hyperlink ref="A25" r:id="rId23" display="https://ek.nuffmondia.nl/user/?user=53" xr:uid="{AA857DCD-6512-4F69-94F3-324629D8F290}"/>
    <hyperlink ref="A26" r:id="rId24" display="https://ek.nuffmondia.nl/user/?user=46" xr:uid="{558716BF-F20B-4D49-9EC7-E163048C49A2}"/>
    <hyperlink ref="A27" r:id="rId25" display="https://ek.nuffmondia.nl/user/?user=51" xr:uid="{B6CE668E-76C7-4B2E-AE1F-37F2D01E6233}"/>
    <hyperlink ref="A28" r:id="rId26" display="https://ek.nuffmondia.nl/user/?user=16" xr:uid="{DA5287C1-C40F-4EFA-86C4-73A952117EF1}"/>
    <hyperlink ref="A29" r:id="rId27" display="https://ek.nuffmondia.nl/user/?user=41" xr:uid="{911CC3BB-2590-40FC-9F01-255C7D8124D5}"/>
    <hyperlink ref="A30" r:id="rId28" display="https://ek.nuffmondia.nl/user/?user=56" xr:uid="{CD28D433-0F8E-43D6-946E-1EE89C043A93}"/>
    <hyperlink ref="A31" r:id="rId29" display="https://ek.nuffmondia.nl/user/?user=58" xr:uid="{84C1BFDA-F4C8-437B-BAC1-55C01283583A}"/>
    <hyperlink ref="A32" r:id="rId30" display="https://ek.nuffmondia.nl/user/?user=70" xr:uid="{981633FE-A86C-4178-AA8D-09C170D2EAC2}"/>
    <hyperlink ref="A33" r:id="rId31" display="https://ek.nuffmondia.nl/user/?user=57" xr:uid="{E4DA6710-A977-4310-B312-B4CB2A85D54B}"/>
    <hyperlink ref="A34" r:id="rId32" display="https://ek.nuffmondia.nl/user/?user=21" xr:uid="{F0EECB83-EFCE-4B12-AEBE-F779AC5BEA92}"/>
    <hyperlink ref="A35" r:id="rId33" display="https://ek.nuffmondia.nl/user/?user=23" xr:uid="{05CD75C1-B97F-42AC-8CEC-4F98B795521A}"/>
    <hyperlink ref="A36" r:id="rId34" display="https://ek.nuffmondia.nl/user/?user=32" xr:uid="{97EF8DC5-3E8E-403E-B7AF-DBF331D13345}"/>
    <hyperlink ref="A37" r:id="rId35" display="https://ek.nuffmondia.nl/user/?user=55" xr:uid="{E29DE582-DC61-452A-AEE8-BBCFAD990CE9}"/>
    <hyperlink ref="A38" r:id="rId36" display="https://ek.nuffmondia.nl/user/?user=22" xr:uid="{06DCF394-4522-470F-A1C8-C331D58B6119}"/>
    <hyperlink ref="A39" r:id="rId37" display="https://ek.nuffmondia.nl/user/?user=59" xr:uid="{D64CDB67-060C-4618-8294-505A374261A5}"/>
    <hyperlink ref="A40" r:id="rId38" display="https://ek.nuffmondia.nl/user/?user=12" xr:uid="{DAB6A87F-1112-4EAA-80E5-504B5B885489}"/>
    <hyperlink ref="A41" r:id="rId39" display="https://ek.nuffmondia.nl/user/?user=28" xr:uid="{519B1FFA-1A56-426D-8933-249557066582}"/>
    <hyperlink ref="A42" r:id="rId40" display="https://ek.nuffmondia.nl/user/?user=24" xr:uid="{6B8FF84D-8E1F-4AD4-822E-1D53DBDFFC9B}"/>
    <hyperlink ref="A43" r:id="rId41" display="https://ek.nuffmondia.nl/user/?user=60" xr:uid="{C8335E86-F48D-4E2A-AB83-2418ADBEB25A}"/>
    <hyperlink ref="A44" r:id="rId42" display="https://ek.nuffmondia.nl/user/?user=13" xr:uid="{972E1FD7-BCC6-4DCB-A7C0-728871AA7E3D}"/>
    <hyperlink ref="A45" r:id="rId43" display="https://ek.nuffmondia.nl/user/?user=26" xr:uid="{8403CAF6-15F4-431A-BA48-9B4B60F86B0B}"/>
    <hyperlink ref="A46" r:id="rId44" display="https://ek.nuffmondia.nl/user/?user=7" xr:uid="{C268F8EC-A169-4903-986B-29DA3461C264}"/>
    <hyperlink ref="A47" r:id="rId45" display="https://ek.nuffmondia.nl/user/?user=31" xr:uid="{F450E89A-6FC7-43DF-BE9B-8C50584D8CFF}"/>
    <hyperlink ref="A48" r:id="rId46" display="https://ek.nuffmondia.nl/user/?user=52" xr:uid="{3370A590-4BA7-46F8-A591-005A71406F9B}"/>
    <hyperlink ref="A49" r:id="rId47" display="https://ek.nuffmondia.nl/user/?user=50" xr:uid="{2F85F1B5-F365-4C6A-89FD-0328A269CC74}"/>
    <hyperlink ref="A50" r:id="rId48" display="https://ek.nuffmondia.nl/user/?user=25" xr:uid="{DD963599-A6C4-4AF4-84E9-8886F158FD56}"/>
    <hyperlink ref="A51" r:id="rId49" display="https://ek.nuffmondia.nl/user/?user=37" xr:uid="{570BCDB7-45CE-4406-BFAE-AE2FC8CDF6D7}"/>
    <hyperlink ref="A52" r:id="rId50" display="https://ek.nuffmondia.nl/user/?user=14" xr:uid="{9CAE8DC5-306A-4A04-AB50-629C4C3174D1}"/>
    <hyperlink ref="A53" r:id="rId51" display="https://ek.nuffmondia.nl/user/?user=38" xr:uid="{DC48C6E3-6421-4A86-A76E-24483554FE61}"/>
    <hyperlink ref="A54" r:id="rId52" display="https://ek.nuffmondia.nl/user/?user=35" xr:uid="{F4D26CA7-D1A6-4E2C-8A69-253146DA3EEF}"/>
    <hyperlink ref="A55" r:id="rId53" display="https://ek.nuffmondia.nl/user/?user=11" xr:uid="{E899E374-F45F-48BA-87D9-CBFAFB4E4367}"/>
    <hyperlink ref="A56" r:id="rId54" display="https://ek.nuffmondia.nl/user/?user=68" xr:uid="{AB943DE8-4FE7-4429-89A3-4BA757D15970}"/>
    <hyperlink ref="A57" r:id="rId55" display="https://ek.nuffmondia.nl/user/?user=8" xr:uid="{7B140526-ECE7-48CB-AD85-4EB03F87C7D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DCCB-45B7-4460-9513-0E071BF0FE85}">
  <dimension ref="A1:H28"/>
  <sheetViews>
    <sheetView tabSelected="1" workbookViewId="0">
      <selection activeCell="D33" sqref="D33"/>
    </sheetView>
  </sheetViews>
  <sheetFormatPr defaultRowHeight="18.5"/>
  <cols>
    <col min="1" max="1" width="25.90625" bestFit="1" customWidth="1"/>
    <col min="2" max="2" width="10.54296875" bestFit="1" customWidth="1"/>
    <col min="3" max="3" width="69.6328125" style="18" bestFit="1" customWidth="1"/>
    <col min="4" max="4" width="77.453125" style="44" bestFit="1" customWidth="1"/>
    <col min="5" max="5" width="4" style="18" bestFit="1" customWidth="1"/>
    <col min="6" max="6" width="9.81640625" style="45" bestFit="1" customWidth="1"/>
  </cols>
  <sheetData>
    <row r="1" spans="1:8" ht="31">
      <c r="A1" s="3"/>
      <c r="B1" s="6" t="s">
        <v>149</v>
      </c>
      <c r="C1" s="1" t="s">
        <v>150</v>
      </c>
      <c r="D1" s="1" t="s">
        <v>150</v>
      </c>
      <c r="F1" s="36">
        <f>H1*3</f>
        <v>162</v>
      </c>
      <c r="H1" s="46">
        <v>54</v>
      </c>
    </row>
    <row r="2" spans="1:8" ht="21">
      <c r="A2" s="12" t="s">
        <v>1</v>
      </c>
      <c r="B2" s="24" t="s">
        <v>233</v>
      </c>
      <c r="C2" s="37"/>
      <c r="D2" s="38" t="s">
        <v>239</v>
      </c>
      <c r="F2" s="39"/>
    </row>
    <row r="3" spans="1:8" ht="21">
      <c r="A3" s="7" t="s">
        <v>3</v>
      </c>
      <c r="B3" s="24" t="s">
        <v>233</v>
      </c>
      <c r="C3" s="37"/>
      <c r="D3" s="38" t="s">
        <v>246</v>
      </c>
      <c r="E3" s="40"/>
      <c r="F3" s="39"/>
    </row>
    <row r="4" spans="1:8" ht="21">
      <c r="A4" s="7" t="s">
        <v>4</v>
      </c>
      <c r="B4" s="24" t="s">
        <v>233</v>
      </c>
      <c r="C4" s="37"/>
      <c r="D4" s="38" t="s">
        <v>248</v>
      </c>
      <c r="E4" s="40"/>
      <c r="F4" s="39"/>
    </row>
    <row r="5" spans="1:8" ht="21">
      <c r="A5" s="7" t="s">
        <v>6</v>
      </c>
      <c r="B5" s="24" t="s">
        <v>233</v>
      </c>
      <c r="C5" s="37"/>
      <c r="D5" s="38" t="s">
        <v>245</v>
      </c>
      <c r="E5" s="40"/>
      <c r="F5" s="39"/>
    </row>
    <row r="6" spans="1:8" ht="21">
      <c r="A6" s="7" t="s">
        <v>8</v>
      </c>
      <c r="B6" s="24" t="s">
        <v>233</v>
      </c>
      <c r="C6" s="37"/>
      <c r="D6" s="38" t="s">
        <v>247</v>
      </c>
      <c r="E6" s="40"/>
      <c r="F6" s="39"/>
    </row>
    <row r="7" spans="1:8">
      <c r="A7" s="7" t="s">
        <v>10</v>
      </c>
      <c r="B7" s="24" t="s">
        <v>233</v>
      </c>
      <c r="C7" s="27" t="s">
        <v>254</v>
      </c>
      <c r="D7" s="41"/>
      <c r="E7" s="40"/>
      <c r="F7" s="39"/>
    </row>
    <row r="8" spans="1:8" ht="21">
      <c r="A8" s="7" t="s">
        <v>13</v>
      </c>
      <c r="B8" s="24" t="s">
        <v>233</v>
      </c>
      <c r="C8" s="37"/>
      <c r="D8" s="38" t="s">
        <v>249</v>
      </c>
      <c r="E8" s="40"/>
      <c r="F8" s="39"/>
    </row>
    <row r="9" spans="1:8">
      <c r="A9" s="7" t="s">
        <v>19</v>
      </c>
      <c r="B9" s="24" t="s">
        <v>233</v>
      </c>
      <c r="C9" s="26" t="s">
        <v>257</v>
      </c>
      <c r="D9" s="41"/>
      <c r="E9" s="40"/>
      <c r="F9" s="36">
        <f>0.04*AVERAGE(F1:F8)</f>
        <v>6.48</v>
      </c>
    </row>
    <row r="10" spans="1:8" ht="21">
      <c r="A10" s="7" t="s">
        <v>22</v>
      </c>
      <c r="B10" s="24" t="s">
        <v>233</v>
      </c>
      <c r="C10" s="37"/>
      <c r="D10" s="38" t="s">
        <v>243</v>
      </c>
      <c r="E10" s="40"/>
      <c r="F10" s="39"/>
    </row>
    <row r="11" spans="1:8">
      <c r="A11" s="7" t="s">
        <v>26</v>
      </c>
      <c r="B11" s="24" t="s">
        <v>233</v>
      </c>
      <c r="C11" s="27" t="s">
        <v>252</v>
      </c>
      <c r="D11" s="41"/>
      <c r="E11" s="40"/>
      <c r="F11" s="36">
        <f>0.1*$F$1</f>
        <v>16.2</v>
      </c>
    </row>
    <row r="12" spans="1:8" ht="21">
      <c r="A12" s="7" t="s">
        <v>27</v>
      </c>
      <c r="B12" s="24" t="s">
        <v>233</v>
      </c>
      <c r="C12" s="37"/>
      <c r="D12" s="38" t="s">
        <v>241</v>
      </c>
      <c r="E12" s="40"/>
      <c r="F12" s="39"/>
    </row>
    <row r="13" spans="1:8" ht="21">
      <c r="A13" s="7" t="s">
        <v>35</v>
      </c>
      <c r="B13" s="24" t="s">
        <v>233</v>
      </c>
      <c r="C13" s="37"/>
      <c r="D13" s="38" t="s">
        <v>238</v>
      </c>
      <c r="E13" s="40"/>
      <c r="F13" s="36">
        <f>0.07*$F$1</f>
        <v>11.340000000000002</v>
      </c>
    </row>
    <row r="14" spans="1:8">
      <c r="A14" s="7" t="s">
        <v>39</v>
      </c>
      <c r="B14" s="24" t="s">
        <v>233</v>
      </c>
      <c r="C14" s="27" t="s">
        <v>251</v>
      </c>
      <c r="D14" s="41"/>
      <c r="E14" s="40"/>
      <c r="F14" s="36">
        <f>0.15*$F$1</f>
        <v>24.3</v>
      </c>
    </row>
    <row r="15" spans="1:8" ht="21">
      <c r="A15" s="7" t="s">
        <v>40</v>
      </c>
      <c r="B15" s="24" t="s">
        <v>233</v>
      </c>
      <c r="C15" s="37"/>
      <c r="D15" s="38" t="s">
        <v>250</v>
      </c>
      <c r="E15" s="40"/>
      <c r="F15" s="39"/>
    </row>
    <row r="16" spans="1:8" ht="21">
      <c r="A16" s="7" t="s">
        <v>43</v>
      </c>
      <c r="B16" s="24" t="s">
        <v>233</v>
      </c>
      <c r="C16" s="37"/>
      <c r="D16" s="38" t="s">
        <v>260</v>
      </c>
      <c r="E16" s="40"/>
      <c r="F16" s="39"/>
    </row>
    <row r="17" spans="1:6">
      <c r="A17" s="7" t="s">
        <v>47</v>
      </c>
      <c r="B17" s="24" t="s">
        <v>233</v>
      </c>
      <c r="C17" s="26" t="s">
        <v>259</v>
      </c>
      <c r="D17" s="41"/>
      <c r="E17" s="40"/>
      <c r="F17" s="39"/>
    </row>
    <row r="18" spans="1:6" ht="21">
      <c r="A18" s="7" t="s">
        <v>48</v>
      </c>
      <c r="B18" s="24" t="s">
        <v>233</v>
      </c>
      <c r="C18" s="37"/>
      <c r="D18" s="38" t="s">
        <v>242</v>
      </c>
      <c r="E18" s="40"/>
      <c r="F18" s="42"/>
    </row>
    <row r="19" spans="1:6" ht="21">
      <c r="A19" s="7" t="s">
        <v>9</v>
      </c>
      <c r="B19" s="24" t="s">
        <v>161</v>
      </c>
      <c r="C19" s="26" t="s">
        <v>256</v>
      </c>
      <c r="D19" s="38" t="s">
        <v>237</v>
      </c>
      <c r="E19" s="40"/>
      <c r="F19" s="36">
        <f>0.18*$F$1</f>
        <v>29.16</v>
      </c>
    </row>
    <row r="20" spans="1:6" ht="21">
      <c r="A20" s="7" t="s">
        <v>15</v>
      </c>
      <c r="B20" s="24" t="s">
        <v>161</v>
      </c>
      <c r="C20" s="26" t="s">
        <v>258</v>
      </c>
      <c r="D20" s="43" t="s">
        <v>235</v>
      </c>
      <c r="E20" s="40"/>
      <c r="F20" s="36">
        <f>0.23*$F$1</f>
        <v>37.260000000000005</v>
      </c>
    </row>
    <row r="21" spans="1:6" ht="21">
      <c r="A21" s="7" t="s">
        <v>24</v>
      </c>
      <c r="B21" s="24" t="s">
        <v>161</v>
      </c>
      <c r="C21" s="27" t="s">
        <v>253</v>
      </c>
      <c r="D21" s="38" t="s">
        <v>236</v>
      </c>
      <c r="E21" s="40"/>
      <c r="F21" s="36">
        <f>0.2*$F$1</f>
        <v>32.4</v>
      </c>
    </row>
    <row r="22" spans="1:6" ht="21">
      <c r="A22" s="7" t="s">
        <v>33</v>
      </c>
      <c r="B22" s="24" t="s">
        <v>161</v>
      </c>
      <c r="C22" s="27" t="s">
        <v>255</v>
      </c>
      <c r="D22" s="38" t="s">
        <v>240</v>
      </c>
      <c r="E22" s="40"/>
      <c r="F22" s="36">
        <f>0.03*$F$1</f>
        <v>4.8599999999999994</v>
      </c>
    </row>
    <row r="23" spans="1:6" ht="21">
      <c r="A23" s="7" t="s">
        <v>25</v>
      </c>
      <c r="B23" s="24" t="s">
        <v>233</v>
      </c>
      <c r="C23" s="37"/>
      <c r="D23" s="38" t="s">
        <v>244</v>
      </c>
      <c r="E23" s="40"/>
      <c r="F23" s="39"/>
    </row>
    <row r="24" spans="1:6">
      <c r="E24" s="40"/>
    </row>
    <row r="25" spans="1:6">
      <c r="E25" s="40"/>
    </row>
    <row r="26" spans="1:6">
      <c r="E26" s="40"/>
    </row>
    <row r="27" spans="1:6">
      <c r="D27" s="47" t="s">
        <v>261</v>
      </c>
      <c r="E27" s="40"/>
      <c r="F27" s="36">
        <f>SUM(F2:F23)</f>
        <v>162</v>
      </c>
    </row>
    <row r="28" spans="1:6">
      <c r="E28" s="40"/>
    </row>
  </sheetData>
  <sortState xmlns:xlrd2="http://schemas.microsoft.com/office/spreadsheetml/2017/richdata2" ref="A2:D28">
    <sortCondition ref="B2:B28"/>
  </sortState>
  <hyperlinks>
    <hyperlink ref="A2" r:id="rId1" display="https://ek.nuffmondia.nl/user/?user=44" xr:uid="{0E7BF99E-A40D-4180-A1F0-BAB394928004}"/>
    <hyperlink ref="A3" r:id="rId2" display="https://ek.nuffmondia.nl/user/?user=45" xr:uid="{D839B136-5368-4828-A69E-9B50667F4791}"/>
    <hyperlink ref="A4" r:id="rId3" display="https://ek.nuffmondia.nl/user/?user=61" xr:uid="{8926077A-4687-44E3-B02F-C13B24451E95}"/>
    <hyperlink ref="A5" r:id="rId4" display="https://ek.nuffmondia.nl/user/?user=63" xr:uid="{03C7EBAB-5BD4-4D50-89EA-862357F022CE}"/>
    <hyperlink ref="A6" r:id="rId5" display="https://ek.nuffmondia.nl/user/?user=9" xr:uid="{C01496E4-194B-45C3-892B-F857E9D9BE90}"/>
    <hyperlink ref="A19" r:id="rId6" display="https://ek.nuffmondia.nl/user/?user=66" xr:uid="{D29F6A36-DA21-4FBC-AAD1-E5C38F730574}"/>
    <hyperlink ref="A7" r:id="rId7" display="https://ek.nuffmondia.nl/user/?user=67" xr:uid="{374D413F-9C16-4F41-B494-05BDD4511C63}"/>
    <hyperlink ref="A8" r:id="rId8" display="https://ek.nuffmondia.nl/user/?user=17" xr:uid="{925FD07F-764B-4ED0-8DD2-F4EA9869F73A}"/>
    <hyperlink ref="A20" r:id="rId9" display="https://ek.nuffmondia.nl/user/?user=42" xr:uid="{049EFB14-E4EF-4D5A-80B9-FD57132CE83C}"/>
    <hyperlink ref="A9" r:id="rId10" display="https://ek.nuffmondia.nl/user/?user=40" xr:uid="{144BBE01-F59D-42BC-9DD3-C1274FBD080D}"/>
    <hyperlink ref="A10" r:id="rId11" display="https://ek.nuffmondia.nl/user/?user=53" xr:uid="{EFAD7FC1-9ED2-42AC-83FA-89EE17AAAF45}"/>
    <hyperlink ref="A21" r:id="rId12" display="https://ek.nuffmondia.nl/user/?user=51" xr:uid="{AA8C3D3F-1EBF-4660-8055-FFCC21A3476C}"/>
    <hyperlink ref="A23" r:id="rId13" display="https://ek.nuffmondia.nl/user/?user=16" xr:uid="{F661912C-66DC-48AD-91AB-445630541842}"/>
    <hyperlink ref="A11" r:id="rId14" display="https://ek.nuffmondia.nl/user/?user=41" xr:uid="{EC6A2639-3BEF-4446-A7E3-6A04F55559BB}"/>
    <hyperlink ref="A12" r:id="rId15" display="https://ek.nuffmondia.nl/user/?user=56" xr:uid="{A6A3110F-65F0-440E-A9B4-D4F738F48DC0}"/>
    <hyperlink ref="A22" r:id="rId16" display="https://ek.nuffmondia.nl/user/?user=23" xr:uid="{5F9073A6-56FC-4E77-A260-AA4F962470F6}"/>
    <hyperlink ref="A13" r:id="rId17" display="https://ek.nuffmondia.nl/user/?user=55" xr:uid="{4E66F81E-ECE5-4810-80E4-AE48E8D7F721}"/>
    <hyperlink ref="A14" r:id="rId18" display="https://ek.nuffmondia.nl/user/?user=28" xr:uid="{97AAFE41-2901-44AE-BF33-560DF42E7816}"/>
    <hyperlink ref="A15" r:id="rId19" display="https://ek.nuffmondia.nl/user/?user=24" xr:uid="{90D62639-0821-48B3-9CA3-23A1B20BF216}"/>
    <hyperlink ref="A16" r:id="rId20" display="https://ek.nuffmondia.nl/user/?user=26" xr:uid="{6E5CFC50-D769-430C-94F1-745C33AF13E3}"/>
    <hyperlink ref="A17" r:id="rId21" display="https://ek.nuffmondia.nl/user/?user=52" xr:uid="{952E9195-FE3A-47D3-8A55-08FE01E9F391}"/>
    <hyperlink ref="A18" r:id="rId22" display="https://ek.nuffmondia.nl/user/?user=50" xr:uid="{7C1EA2C5-8E8B-4193-8151-EFBAE306609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D290-1086-41BF-9AB8-57BD51B047F5}">
  <dimension ref="A1:H55"/>
  <sheetViews>
    <sheetView workbookViewId="0">
      <selection activeCell="D55" sqref="A1:D55"/>
    </sheetView>
  </sheetViews>
  <sheetFormatPr defaultRowHeight="14.5"/>
  <cols>
    <col min="1" max="1" width="27.26953125" customWidth="1"/>
    <col min="2" max="2" width="27.1796875" customWidth="1"/>
    <col min="3" max="3" width="32.26953125" customWidth="1"/>
  </cols>
  <sheetData>
    <row r="1" spans="1:3">
      <c r="A1" s="33" t="s">
        <v>178</v>
      </c>
      <c r="B1" s="34" t="s">
        <v>0</v>
      </c>
      <c r="C1" s="33">
        <v>110</v>
      </c>
    </row>
    <row r="2" spans="1:3">
      <c r="A2" s="33" t="s">
        <v>166</v>
      </c>
      <c r="B2" s="34" t="s">
        <v>1</v>
      </c>
      <c r="C2" s="33">
        <v>125</v>
      </c>
    </row>
    <row r="3" spans="1:3">
      <c r="A3" s="33" t="s">
        <v>213</v>
      </c>
      <c r="B3" s="34" t="s">
        <v>2</v>
      </c>
      <c r="C3" s="33">
        <v>83</v>
      </c>
    </row>
    <row r="4" spans="1:3">
      <c r="A4" s="33" t="s">
        <v>196</v>
      </c>
      <c r="B4" s="34" t="s">
        <v>3</v>
      </c>
      <c r="C4" s="33">
        <v>100</v>
      </c>
    </row>
    <row r="5" spans="1:3">
      <c r="A5" s="33" t="s">
        <v>206</v>
      </c>
      <c r="B5" s="34" t="s">
        <v>4</v>
      </c>
      <c r="C5" s="33">
        <v>94</v>
      </c>
    </row>
    <row r="6" spans="1:3">
      <c r="A6" s="33" t="s">
        <v>182</v>
      </c>
      <c r="B6" s="34" t="s">
        <v>5</v>
      </c>
      <c r="C6" s="33">
        <v>109</v>
      </c>
    </row>
    <row r="7" spans="1:3">
      <c r="A7" s="33" t="s">
        <v>191</v>
      </c>
      <c r="B7" s="34" t="s">
        <v>6</v>
      </c>
      <c r="C7" s="33">
        <v>103</v>
      </c>
    </row>
    <row r="8" spans="1:3">
      <c r="A8" s="33" t="s">
        <v>170</v>
      </c>
      <c r="B8" s="34" t="s">
        <v>7</v>
      </c>
      <c r="C8" s="33">
        <v>119</v>
      </c>
    </row>
    <row r="9" spans="1:3">
      <c r="A9" s="33" t="s">
        <v>201</v>
      </c>
      <c r="B9" s="34" t="s">
        <v>8</v>
      </c>
      <c r="C9" s="33">
        <v>97</v>
      </c>
    </row>
    <row r="10" spans="1:3">
      <c r="A10" s="33" t="s">
        <v>164</v>
      </c>
      <c r="B10" s="34" t="s">
        <v>9</v>
      </c>
      <c r="C10" s="33">
        <v>130</v>
      </c>
    </row>
    <row r="11" spans="1:3">
      <c r="A11" s="33" t="s">
        <v>168</v>
      </c>
      <c r="B11" s="34" t="s">
        <v>10</v>
      </c>
      <c r="C11" s="33">
        <v>121</v>
      </c>
    </row>
    <row r="12" spans="1:3">
      <c r="A12" s="33" t="s">
        <v>188</v>
      </c>
      <c r="B12" s="34" t="s">
        <v>11</v>
      </c>
      <c r="C12" s="33">
        <v>106</v>
      </c>
    </row>
    <row r="13" spans="1:3">
      <c r="A13" s="33" t="s">
        <v>184</v>
      </c>
      <c r="B13" s="34" t="s">
        <v>12</v>
      </c>
      <c r="C13" s="33">
        <v>109</v>
      </c>
    </row>
    <row r="14" spans="1:3">
      <c r="A14" s="33" t="s">
        <v>211</v>
      </c>
      <c r="B14" s="34" t="s">
        <v>13</v>
      </c>
      <c r="C14" s="33">
        <v>85</v>
      </c>
    </row>
    <row r="15" spans="1:3">
      <c r="A15" s="33" t="s">
        <v>207</v>
      </c>
      <c r="B15" s="34" t="s">
        <v>14</v>
      </c>
      <c r="C15" s="33">
        <v>93</v>
      </c>
    </row>
    <row r="16" spans="1:3">
      <c r="A16" s="33" t="s">
        <v>162</v>
      </c>
      <c r="B16" s="34" t="s">
        <v>15</v>
      </c>
      <c r="C16" s="33">
        <v>139</v>
      </c>
    </row>
    <row r="17" spans="1:8">
      <c r="A17" s="33" t="s">
        <v>204</v>
      </c>
      <c r="B17" s="34" t="s">
        <v>16</v>
      </c>
      <c r="C17" s="33">
        <v>95</v>
      </c>
      <c r="H17" t="s">
        <v>217</v>
      </c>
    </row>
    <row r="18" spans="1:8">
      <c r="A18" s="33" t="s">
        <v>209</v>
      </c>
      <c r="B18" s="34" t="s">
        <v>17</v>
      </c>
      <c r="C18" s="33">
        <v>90</v>
      </c>
    </row>
    <row r="19" spans="1:8">
      <c r="A19" s="33" t="s">
        <v>200</v>
      </c>
      <c r="B19" s="34" t="s">
        <v>18</v>
      </c>
      <c r="C19" s="33">
        <v>97</v>
      </c>
    </row>
    <row r="20" spans="1:8">
      <c r="A20" s="33" t="s">
        <v>173</v>
      </c>
      <c r="B20" s="34" t="s">
        <v>19</v>
      </c>
      <c r="C20" s="33">
        <v>113</v>
      </c>
    </row>
    <row r="21" spans="1:8">
      <c r="A21" s="33" t="s">
        <v>192</v>
      </c>
      <c r="B21" s="34" t="s">
        <v>20</v>
      </c>
      <c r="C21" s="33">
        <v>101</v>
      </c>
    </row>
    <row r="22" spans="1:8">
      <c r="A22" s="33" t="s">
        <v>210</v>
      </c>
      <c r="B22" s="34" t="s">
        <v>21</v>
      </c>
      <c r="C22" s="33">
        <v>89</v>
      </c>
    </row>
    <row r="23" spans="1:8">
      <c r="A23" s="33" t="s">
        <v>181</v>
      </c>
      <c r="B23" s="34" t="s">
        <v>22</v>
      </c>
      <c r="C23" s="33">
        <v>109</v>
      </c>
    </row>
    <row r="24" spans="1:8">
      <c r="A24" s="33" t="s">
        <v>172</v>
      </c>
      <c r="B24" s="34" t="s">
        <v>23</v>
      </c>
      <c r="C24" s="33">
        <v>114</v>
      </c>
    </row>
    <row r="25" spans="1:8">
      <c r="A25" s="33" t="s">
        <v>163</v>
      </c>
      <c r="B25" s="34" t="s">
        <v>24</v>
      </c>
      <c r="C25" s="33">
        <v>131</v>
      </c>
    </row>
    <row r="26" spans="1:8">
      <c r="A26" s="33" t="s">
        <v>186</v>
      </c>
      <c r="B26" s="34" t="s">
        <v>25</v>
      </c>
      <c r="C26" s="33">
        <v>107</v>
      </c>
    </row>
    <row r="27" spans="1:8">
      <c r="A27" s="33" t="s">
        <v>189</v>
      </c>
      <c r="B27" s="34" t="s">
        <v>26</v>
      </c>
      <c r="C27" s="33">
        <v>106</v>
      </c>
    </row>
    <row r="28" spans="1:8">
      <c r="A28" s="33" t="s">
        <v>171</v>
      </c>
      <c r="B28" s="34" t="s">
        <v>27</v>
      </c>
      <c r="C28" s="33">
        <v>115</v>
      </c>
    </row>
    <row r="29" spans="1:8">
      <c r="A29" s="33" t="s">
        <v>202</v>
      </c>
      <c r="B29" s="34" t="s">
        <v>28</v>
      </c>
      <c r="C29" s="33">
        <v>95</v>
      </c>
    </row>
    <row r="30" spans="1:8">
      <c r="A30" s="33" t="s">
        <v>215</v>
      </c>
      <c r="B30" s="34" t="s">
        <v>30</v>
      </c>
      <c r="C30" s="33">
        <v>81</v>
      </c>
    </row>
    <row r="31" spans="1:8">
      <c r="A31" s="33" t="s">
        <v>187</v>
      </c>
      <c r="B31" s="34" t="s">
        <v>31</v>
      </c>
      <c r="C31" s="33">
        <v>107</v>
      </c>
    </row>
    <row r="32" spans="1:8">
      <c r="A32" s="33" t="s">
        <v>195</v>
      </c>
      <c r="B32" s="34" t="s">
        <v>32</v>
      </c>
      <c r="C32" s="33">
        <v>100</v>
      </c>
    </row>
    <row r="33" spans="1:3">
      <c r="A33" s="33" t="s">
        <v>167</v>
      </c>
      <c r="B33" s="34" t="s">
        <v>33</v>
      </c>
      <c r="C33" s="33">
        <v>121</v>
      </c>
    </row>
    <row r="34" spans="1:3">
      <c r="A34" s="33" t="s">
        <v>177</v>
      </c>
      <c r="B34" s="34" t="s">
        <v>34</v>
      </c>
      <c r="C34" s="33">
        <v>111</v>
      </c>
    </row>
    <row r="35" spans="1:3">
      <c r="A35" s="33" t="s">
        <v>165</v>
      </c>
      <c r="B35" s="34" t="s">
        <v>35</v>
      </c>
      <c r="C35" s="33">
        <v>128</v>
      </c>
    </row>
    <row r="36" spans="1:3">
      <c r="A36" s="33" t="s">
        <v>193</v>
      </c>
      <c r="B36" s="34" t="s">
        <v>36</v>
      </c>
      <c r="C36" s="33">
        <v>101</v>
      </c>
    </row>
    <row r="37" spans="1:3">
      <c r="A37" s="33" t="s">
        <v>194</v>
      </c>
      <c r="B37" s="34" t="s">
        <v>37</v>
      </c>
      <c r="C37" s="33">
        <v>101</v>
      </c>
    </row>
    <row r="38" spans="1:3">
      <c r="A38" s="33" t="s">
        <v>180</v>
      </c>
      <c r="B38" s="34" t="s">
        <v>38</v>
      </c>
      <c r="C38" s="33">
        <v>110</v>
      </c>
    </row>
    <row r="39" spans="1:3">
      <c r="A39" s="33" t="s">
        <v>174</v>
      </c>
      <c r="B39" s="34" t="s">
        <v>39</v>
      </c>
      <c r="C39" s="33">
        <v>112</v>
      </c>
    </row>
    <row r="40" spans="1:3">
      <c r="A40" s="33" t="s">
        <v>216</v>
      </c>
      <c r="B40" s="34" t="s">
        <v>40</v>
      </c>
      <c r="C40" s="33">
        <v>66</v>
      </c>
    </row>
    <row r="41" spans="1:3">
      <c r="A41" s="33" t="s">
        <v>190</v>
      </c>
      <c r="B41" s="34" t="s">
        <v>41</v>
      </c>
      <c r="C41" s="33">
        <v>105</v>
      </c>
    </row>
    <row r="42" spans="1:3">
      <c r="A42" s="33" t="s">
        <v>169</v>
      </c>
      <c r="B42" s="34" t="s">
        <v>42</v>
      </c>
      <c r="C42" s="33">
        <v>120</v>
      </c>
    </row>
    <row r="43" spans="1:3">
      <c r="A43" s="33" t="s">
        <v>203</v>
      </c>
      <c r="B43" s="34" t="s">
        <v>43</v>
      </c>
      <c r="C43" s="33">
        <v>95</v>
      </c>
    </row>
    <row r="44" spans="1:3">
      <c r="A44" s="33" t="s">
        <v>199</v>
      </c>
      <c r="B44" s="34" t="s">
        <v>44</v>
      </c>
      <c r="C44" s="33">
        <v>98</v>
      </c>
    </row>
    <row r="45" spans="1:3">
      <c r="A45" s="33" t="s">
        <v>198</v>
      </c>
      <c r="B45" s="34" t="s">
        <v>46</v>
      </c>
      <c r="C45" s="33">
        <v>98</v>
      </c>
    </row>
    <row r="46" spans="1:3">
      <c r="A46" s="33" t="s">
        <v>208</v>
      </c>
      <c r="B46" s="34" t="s">
        <v>47</v>
      </c>
      <c r="C46" s="33">
        <v>91</v>
      </c>
    </row>
    <row r="47" spans="1:3">
      <c r="A47" s="33" t="s">
        <v>176</v>
      </c>
      <c r="B47" s="34" t="s">
        <v>48</v>
      </c>
      <c r="C47" s="33">
        <v>111</v>
      </c>
    </row>
    <row r="48" spans="1:3">
      <c r="A48" s="33" t="s">
        <v>175</v>
      </c>
      <c r="B48" s="34" t="s">
        <v>49</v>
      </c>
      <c r="C48" s="33">
        <v>112</v>
      </c>
    </row>
    <row r="49" spans="1:3">
      <c r="A49" s="33" t="s">
        <v>183</v>
      </c>
      <c r="B49" s="34" t="s">
        <v>50</v>
      </c>
      <c r="C49" s="33">
        <v>109</v>
      </c>
    </row>
    <row r="50" spans="1:3">
      <c r="A50" s="33" t="s">
        <v>179</v>
      </c>
      <c r="B50" s="34" t="s">
        <v>51</v>
      </c>
      <c r="C50" s="33">
        <v>110</v>
      </c>
    </row>
    <row r="51" spans="1:3">
      <c r="A51" s="33" t="s">
        <v>185</v>
      </c>
      <c r="B51" s="34" t="s">
        <v>52</v>
      </c>
      <c r="C51" s="33">
        <v>108</v>
      </c>
    </row>
    <row r="52" spans="1:3">
      <c r="A52" s="33" t="s">
        <v>212</v>
      </c>
      <c r="B52" s="34" t="s">
        <v>53</v>
      </c>
      <c r="C52" s="33">
        <v>85</v>
      </c>
    </row>
    <row r="53" spans="1:3">
      <c r="A53" s="33" t="s">
        <v>214</v>
      </c>
      <c r="B53" s="34" t="s">
        <v>54</v>
      </c>
      <c r="C53" s="33">
        <v>82</v>
      </c>
    </row>
    <row r="54" spans="1:3">
      <c r="A54" s="33" t="s">
        <v>205</v>
      </c>
      <c r="B54" s="34" t="s">
        <v>55</v>
      </c>
      <c r="C54" s="33">
        <v>94</v>
      </c>
    </row>
    <row r="55" spans="1:3">
      <c r="A55" s="33" t="s">
        <v>197</v>
      </c>
      <c r="B55" s="34" t="s">
        <v>56</v>
      </c>
      <c r="C55" s="33">
        <v>99</v>
      </c>
    </row>
  </sheetData>
  <sortState xmlns:xlrd2="http://schemas.microsoft.com/office/spreadsheetml/2017/richdata2" ref="A1:C55">
    <sortCondition ref="B1:B55"/>
  </sortState>
  <hyperlinks>
    <hyperlink ref="B16" r:id="rId1" display="https://ek.nuffmondia.nl/user/?user=42" xr:uid="{54C1F5EA-DABD-4EEC-AF85-54B545526BC0}"/>
    <hyperlink ref="B25" r:id="rId2" display="https://ek.nuffmondia.nl/user/?user=51" xr:uid="{9CF5CD08-35CC-48E9-8485-4AFFAA1F894A}"/>
    <hyperlink ref="B10" r:id="rId3" display="https://ek.nuffmondia.nl/user/?user=66" xr:uid="{97BFAADE-CE3B-4FDB-B987-6F09DD7E0B0E}"/>
    <hyperlink ref="B35" r:id="rId4" display="https://ek.nuffmondia.nl/user/?user=55" xr:uid="{A18E12C0-873B-4229-8B8C-33DFE1E86626}"/>
    <hyperlink ref="B2" r:id="rId5" display="https://ek.nuffmondia.nl/user/?user=44" xr:uid="{A8673706-CC04-4DD8-B1A8-529F57249EA3}"/>
    <hyperlink ref="B33" r:id="rId6" display="https://ek.nuffmondia.nl/user/?user=23" xr:uid="{6F819AC2-1E95-4F7D-BC14-9B6C265D12D2}"/>
    <hyperlink ref="B11" r:id="rId7" display="https://ek.nuffmondia.nl/user/?user=67" xr:uid="{CC455A97-085C-409D-8E64-03DD68C617E9}"/>
    <hyperlink ref="B42" r:id="rId8" display="https://ek.nuffmondia.nl/user/?user=13" xr:uid="{8CF409F5-892F-4326-AA63-441260CCBDF6}"/>
    <hyperlink ref="B8" r:id="rId9" display="https://ek.nuffmondia.nl/user/?user=64" xr:uid="{D44949AE-009A-4856-BE77-663172A27E44}"/>
    <hyperlink ref="B28" r:id="rId10" display="https://ek.nuffmondia.nl/user/?user=56" xr:uid="{50A80A26-621D-4294-BE3D-84408C936F0A}"/>
    <hyperlink ref="B24" r:id="rId11" display="https://ek.nuffmondia.nl/user/?user=46" xr:uid="{7C827AAE-8DDC-4852-8B93-4DBD52677BFA}"/>
    <hyperlink ref="B20" r:id="rId12" display="https://ek.nuffmondia.nl/user/?user=40" xr:uid="{8A1BF977-D792-4C57-98A4-E04273F820E1}"/>
    <hyperlink ref="B39" r:id="rId13" display="https://ek.nuffmondia.nl/user/?user=28" xr:uid="{70BC85AE-7F52-4EAB-BABB-67A909C30CA9}"/>
    <hyperlink ref="B48" r:id="rId14" display="https://ek.nuffmondia.nl/user/?user=25" xr:uid="{7648A0D9-66A9-49DD-A70E-2AAF8A6A2A2B}"/>
    <hyperlink ref="B47" r:id="rId15" display="https://ek.nuffmondia.nl/user/?user=50" xr:uid="{72EECF36-B82D-4EEE-BEC8-5FC2B93E37BC}"/>
    <hyperlink ref="B34" r:id="rId16" display="https://ek.nuffmondia.nl/user/?user=32" xr:uid="{3E711AA9-7E8A-4769-A612-76563C2553D2}"/>
    <hyperlink ref="B1" r:id="rId17" display="https://ek.nuffmondia.nl/user/?user=33" xr:uid="{E6B4EC4F-CF99-41EB-8E9D-C69A56A06AC4}"/>
    <hyperlink ref="B50" r:id="rId18" display="https://ek.nuffmondia.nl/user/?user=14" xr:uid="{125AF8E4-5B79-4536-80C0-AF15D86B2556}"/>
    <hyperlink ref="B38" r:id="rId19" display="https://ek.nuffmondia.nl/user/?user=12" xr:uid="{7365156D-C3E6-4241-B551-2218666F29CB}"/>
    <hyperlink ref="B23" r:id="rId20" display="https://ek.nuffmondia.nl/user/?user=53" xr:uid="{0A8DFCD2-C319-4599-BFC4-0BAADB35126F}"/>
    <hyperlink ref="B6" r:id="rId21" display="https://ek.nuffmondia.nl/user/?user=30" xr:uid="{1467A60C-3228-45C3-A1D0-D5298FA24055}"/>
    <hyperlink ref="B49" r:id="rId22" display="https://ek.nuffmondia.nl/user/?user=37" xr:uid="{533BF9B2-D15A-486B-A7A0-F73C742BEC99}"/>
    <hyperlink ref="B13" r:id="rId23" display="https://ek.nuffmondia.nl/user/?user=27" xr:uid="{FB12D348-B74A-41DF-9E03-1FD20E260FB8}"/>
    <hyperlink ref="B51" r:id="rId24" display="https://ek.nuffmondia.nl/user/?user=38" xr:uid="{7A36EB34-F5C1-4F9D-A9F0-898115EA25A3}"/>
    <hyperlink ref="B26" r:id="rId25" display="https://ek.nuffmondia.nl/user/?user=16" xr:uid="{1ED0FBFB-8D62-44E8-9BDA-13013B5B8719}"/>
    <hyperlink ref="B31" r:id="rId26" display="https://ek.nuffmondia.nl/user/?user=57" xr:uid="{80D42D1B-A9F3-439E-AD86-38255B4B1285}"/>
    <hyperlink ref="B12" r:id="rId27" display="https://ek.nuffmondia.nl/user/?user=5" xr:uid="{35C7BA5E-CF69-4269-977E-589F98793876}"/>
    <hyperlink ref="B27" r:id="rId28" display="https://ek.nuffmondia.nl/user/?user=41" xr:uid="{9B3CA26C-0396-4FFB-A55D-EB36BCF121D1}"/>
    <hyperlink ref="B41" r:id="rId29" display="https://ek.nuffmondia.nl/user/?user=60" xr:uid="{F1EA1748-7329-44F7-9551-CC9A03F26591}"/>
    <hyperlink ref="B7" r:id="rId30" display="https://ek.nuffmondia.nl/user/?user=63" xr:uid="{CE0114A8-EA28-475B-A757-02320AF67B64}"/>
    <hyperlink ref="B21" r:id="rId31" display="https://ek.nuffmondia.nl/user/?user=36" xr:uid="{3600D99E-FCC8-43F1-AFFD-2143F019E617}"/>
    <hyperlink ref="B36" r:id="rId32" display="https://ek.nuffmondia.nl/user/?user=22" xr:uid="{B142C36A-74AA-493E-9AD6-CADBE8690F29}"/>
    <hyperlink ref="B37" r:id="rId33" display="https://ek.nuffmondia.nl/user/?user=59" xr:uid="{32535608-5775-4767-9F49-1467D1146C1E}"/>
    <hyperlink ref="B32" r:id="rId34" display="https://ek.nuffmondia.nl/user/?user=21" xr:uid="{C5DC5EFC-098C-40CE-A153-F10F71F4DC54}"/>
    <hyperlink ref="B4" r:id="rId35" display="https://ek.nuffmondia.nl/user/?user=45" xr:uid="{8A306D99-E37B-4875-99EF-F65E3CD84AB4}"/>
    <hyperlink ref="B55" r:id="rId36" display="https://ek.nuffmondia.nl/user/?user=8" xr:uid="{0D3EEABD-0ECB-4BDF-8F07-5224A2D7B535}"/>
    <hyperlink ref="B45" r:id="rId37" display="https://ek.nuffmondia.nl/user/?user=31" xr:uid="{873A56CC-334C-4C14-9FA5-AC5E0F7233A2}"/>
    <hyperlink ref="B44" r:id="rId38" display="https://ek.nuffmondia.nl/user/?user=7" xr:uid="{42D17700-9554-4920-B161-A5EF6B8D9006}"/>
    <hyperlink ref="B19" r:id="rId39" display="https://ek.nuffmondia.nl/user/?user=15" xr:uid="{3AAB69A8-8051-4EBF-B34A-F9EEAC4E8D9D}"/>
    <hyperlink ref="B9" r:id="rId40" display="https://ek.nuffmondia.nl/user/?user=9" xr:uid="{476280F6-9F78-42DB-BC97-9BC11C10EF20}"/>
    <hyperlink ref="B29" r:id="rId41" display="https://ek.nuffmondia.nl/user/?user=58" xr:uid="{A09FF110-3AAA-48D3-A143-6287D5FCB9DB}"/>
    <hyperlink ref="B43" r:id="rId42" display="https://ek.nuffmondia.nl/user/?user=26" xr:uid="{3B068A33-EE77-47A1-BACF-640D1EDFDDEC}"/>
    <hyperlink ref="B17" r:id="rId43" display="https://ek.nuffmondia.nl/user/?user=39" xr:uid="{3DF1156D-944B-4325-9930-751AE6A4916E}"/>
    <hyperlink ref="B54" r:id="rId44" display="https://ek.nuffmondia.nl/user/?user=68" xr:uid="{C0EAD8C8-DDC7-49FB-A660-8021E24BD517}"/>
    <hyperlink ref="B5" r:id="rId45" display="https://ek.nuffmondia.nl/user/?user=61" xr:uid="{DB270183-EA7E-4948-914A-1E6B891AD3D9}"/>
    <hyperlink ref="B15" r:id="rId46" display="https://ek.nuffmondia.nl/user/?user=29" xr:uid="{D4399B42-4F6A-4DD1-B684-53C8DC8C6F94}"/>
    <hyperlink ref="B46" r:id="rId47" display="https://ek.nuffmondia.nl/user/?user=52" xr:uid="{09BBBAB3-3A94-4EDB-8CB7-AC8E40F269A3}"/>
    <hyperlink ref="B18" r:id="rId48" display="https://ek.nuffmondia.nl/user/?user=34" xr:uid="{E6C3E4F0-B5AB-41E5-B41B-85B5FED5CE8B}"/>
    <hyperlink ref="B22" r:id="rId49" display="https://ek.nuffmondia.nl/user/?user=20" xr:uid="{3B1D211D-DAAC-4599-BBDD-DCE2BDE82231}"/>
    <hyperlink ref="B14" r:id="rId50" display="https://ek.nuffmondia.nl/user/?user=17" xr:uid="{A9EF516F-1157-454A-B993-B341DD67D5D0}"/>
    <hyperlink ref="B52" r:id="rId51" display="https://ek.nuffmondia.nl/user/?user=35" xr:uid="{05EE07F6-1AD5-49FA-B0FB-9C31FBBAB8AF}"/>
    <hyperlink ref="B3" r:id="rId52" display="https://ek.nuffmondia.nl/user/?user=19" xr:uid="{F4A3C4A8-9979-4460-B755-E64DEE06FDB7}"/>
    <hyperlink ref="B53" r:id="rId53" display="https://ek.nuffmondia.nl/user/?user=11" xr:uid="{89B1A3D9-66E4-4C14-AD03-BAEA18028ABA}"/>
    <hyperlink ref="B30" r:id="rId54" display="https://ek.nuffmondia.nl/user/?user=70" xr:uid="{9594C4C3-AF28-493A-BD1B-7D12E0A542BE}"/>
    <hyperlink ref="B40" r:id="rId55" display="https://ek.nuffmondia.nl/user/?user=24" xr:uid="{0E86048D-BF68-4F47-AC32-FB23D21373D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groepsfase</vt:lpstr>
      <vt:lpstr>finalerondes</vt:lpstr>
      <vt:lpstr>bonusvragen</vt:lpstr>
      <vt:lpstr>EINDSTAND</vt:lpstr>
      <vt:lpstr>PRIJZEN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"Paul van Dijk" &lt;pmvandijk@outlook.com&gt;</dc:creator>
  <cp:lastModifiedBy>Paul van Dijk</cp:lastModifiedBy>
  <cp:lastPrinted>2024-07-10T22:24:21Z</cp:lastPrinted>
  <dcterms:created xsi:type="dcterms:W3CDTF">2024-07-06T10:39:53Z</dcterms:created>
  <dcterms:modified xsi:type="dcterms:W3CDTF">2024-08-16T10:59:59Z</dcterms:modified>
</cp:coreProperties>
</file>